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0" windowWidth="37660" windowHeight="15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<sst xmlns="http://schemas.openxmlformats.org/spreadsheetml/2006/main" count="991" uniqueCount="287">
  <si>
    <t>6~1440</t>
  </si>
  <si>
    <t>Cadle~100</t>
  </si>
  <si>
    <t>52~250a</t>
  </si>
  <si>
    <t>52~250b</t>
  </si>
  <si>
    <t>28~600</t>
  </si>
  <si>
    <t>Habitat</t>
  </si>
  <si>
    <t>Textural class</t>
  </si>
  <si>
    <t>LT1s1</t>
  </si>
  <si>
    <t>LT1s2</t>
  </si>
  <si>
    <t>LT1s9</t>
  </si>
  <si>
    <t>LT1s11</t>
  </si>
  <si>
    <t>LT1s14</t>
  </si>
  <si>
    <t>LT2s1</t>
  </si>
  <si>
    <t>LT2s4</t>
  </si>
  <si>
    <t>LT2s6</t>
  </si>
  <si>
    <t>LT2s9</t>
  </si>
  <si>
    <t>LT2s12</t>
  </si>
  <si>
    <t>LT3s1</t>
  </si>
  <si>
    <t>LT3s3</t>
  </si>
  <si>
    <t>LT3s13</t>
  </si>
  <si>
    <t>LT3s8</t>
  </si>
  <si>
    <t>LT3s11</t>
  </si>
  <si>
    <t>LT4s9</t>
  </si>
  <si>
    <t>LT5s1</t>
  </si>
  <si>
    <t>LT6s7</t>
  </si>
  <si>
    <t>LT6s9</t>
  </si>
  <si>
    <t>LT6s12</t>
  </si>
  <si>
    <t>LT6s16</t>
  </si>
  <si>
    <t>LT6s20</t>
  </si>
  <si>
    <t>LT7s1</t>
  </si>
  <si>
    <t>LT7s5</t>
  </si>
  <si>
    <t>LT7s7</t>
  </si>
  <si>
    <t>LT7s11</t>
  </si>
  <si>
    <t>LT7s14</t>
  </si>
  <si>
    <t>LT8s6</t>
  </si>
  <si>
    <t>LT8s8</t>
  </si>
  <si>
    <t>LT8s17</t>
  </si>
  <si>
    <t>LT8s22</t>
  </si>
  <si>
    <t>LT8s29</t>
  </si>
  <si>
    <t>LT9s1</t>
  </si>
  <si>
    <t>LT9s7</t>
  </si>
  <si>
    <t>LT9s13</t>
  </si>
  <si>
    <t>LT9s15</t>
  </si>
  <si>
    <t>LT9s23</t>
  </si>
  <si>
    <t>LT10s1</t>
  </si>
  <si>
    <t>LT10s11</t>
  </si>
  <si>
    <t>LT10s14</t>
  </si>
  <si>
    <t>LT10s20</t>
  </si>
  <si>
    <t>LT10s29</t>
  </si>
  <si>
    <t>LT11s26</t>
  </si>
  <si>
    <t>LT11s17</t>
  </si>
  <si>
    <t>LT11s12</t>
  </si>
  <si>
    <t>LT11s6</t>
  </si>
  <si>
    <t>LT11s3</t>
  </si>
  <si>
    <t>LT12s3</t>
  </si>
  <si>
    <t>AT13s10</t>
  </si>
  <si>
    <t>AT13s12</t>
  </si>
  <si>
    <t>AT14s2</t>
  </si>
  <si>
    <t>AT14s4</t>
  </si>
  <si>
    <t>AT14s5</t>
  </si>
  <si>
    <t>sandy clay</t>
  </si>
  <si>
    <t>silt loam</t>
  </si>
  <si>
    <t>Slope angle</t>
  </si>
  <si>
    <t>LT4s12</t>
  </si>
  <si>
    <t>LT9s4</t>
  </si>
  <si>
    <t>LT9s10</t>
  </si>
  <si>
    <t>LT11s10</t>
  </si>
  <si>
    <t>AT7s1</t>
  </si>
  <si>
    <t>LT4s6</t>
  </si>
  <si>
    <t>LT4s3</t>
  </si>
  <si>
    <t>LT4s4</t>
  </si>
  <si>
    <t>LT4s10</t>
  </si>
  <si>
    <t>LT4s11</t>
  </si>
  <si>
    <t>LT4s15</t>
  </si>
  <si>
    <t>LT5s3</t>
  </si>
  <si>
    <t>LT5s6</t>
  </si>
  <si>
    <t>LT5s7</t>
  </si>
  <si>
    <t>LT5s8</t>
  </si>
  <si>
    <t>LT5s9</t>
  </si>
  <si>
    <t>Location</t>
  </si>
  <si>
    <t>pH</t>
  </si>
  <si>
    <t>%sand</t>
  </si>
  <si>
    <t>%silt</t>
  </si>
  <si>
    <t>%clay</t>
  </si>
  <si>
    <t>CT1s2</t>
  </si>
  <si>
    <t>sandy loam</t>
  </si>
  <si>
    <t>CT1s3</t>
  </si>
  <si>
    <t>CT1s6</t>
  </si>
  <si>
    <t>CT1s8</t>
  </si>
  <si>
    <t>clay loam</t>
  </si>
  <si>
    <t>sandy clay loam</t>
  </si>
  <si>
    <t>CT2s2</t>
  </si>
  <si>
    <t>CT2s4</t>
  </si>
  <si>
    <t>silty clay</t>
  </si>
  <si>
    <t>CT2s8</t>
  </si>
  <si>
    <t>clay</t>
  </si>
  <si>
    <t>CT2s9</t>
  </si>
  <si>
    <t>CT2s10</t>
  </si>
  <si>
    <t>CT2s11</t>
  </si>
  <si>
    <t>CT2s14</t>
  </si>
  <si>
    <t>CT2s15</t>
  </si>
  <si>
    <t>CT3s2</t>
  </si>
  <si>
    <t>CT3s3</t>
  </si>
  <si>
    <t>CT3s4</t>
  </si>
  <si>
    <t>CT3s5</t>
  </si>
  <si>
    <t>CT3s9</t>
  </si>
  <si>
    <t>CT3s11</t>
  </si>
  <si>
    <t>CT3s13</t>
  </si>
  <si>
    <t>CT3s15</t>
  </si>
  <si>
    <t>CT4s2</t>
  </si>
  <si>
    <t>CT4s5</t>
  </si>
  <si>
    <t>CT4s11</t>
  </si>
  <si>
    <t>CT5s2</t>
  </si>
  <si>
    <t>CT17s2</t>
  </si>
  <si>
    <t>CT17s6</t>
  </si>
  <si>
    <t>CT17s8</t>
  </si>
  <si>
    <t>CT17s12</t>
  </si>
  <si>
    <t>CT17s13</t>
  </si>
  <si>
    <t>CT6s1</t>
  </si>
  <si>
    <t>CT6s6</t>
  </si>
  <si>
    <t>CT6s7</t>
  </si>
  <si>
    <t>CT6s10</t>
  </si>
  <si>
    <t>loamy sand</t>
  </si>
  <si>
    <t>CT6s11</t>
  </si>
  <si>
    <t>CT6s13</t>
  </si>
  <si>
    <t>CT6s15</t>
  </si>
  <si>
    <t>CT7s3</t>
  </si>
  <si>
    <t>CT7s4</t>
  </si>
  <si>
    <t>CT7s6</t>
  </si>
  <si>
    <t>CT7s7</t>
  </si>
  <si>
    <t>CT7s8</t>
  </si>
  <si>
    <t>CT7s13</t>
  </si>
  <si>
    <t>CT8s2</t>
  </si>
  <si>
    <t>CT8s3</t>
  </si>
  <si>
    <t>CT8s4</t>
  </si>
  <si>
    <t>CT8s8</t>
  </si>
  <si>
    <t>CT8s12</t>
  </si>
  <si>
    <t>CT8s13</t>
  </si>
  <si>
    <t>CT9s4</t>
  </si>
  <si>
    <t>CT9s8</t>
  </si>
  <si>
    <t>CT9s13</t>
  </si>
  <si>
    <t>CT9s15</t>
  </si>
  <si>
    <t>CT16s4</t>
  </si>
  <si>
    <t>sand</t>
  </si>
  <si>
    <t>CT16s9</t>
  </si>
  <si>
    <t>CT16s11</t>
  </si>
  <si>
    <t>CT16s14</t>
  </si>
  <si>
    <t>CT16s15</t>
  </si>
  <si>
    <t>CT15s6</t>
  </si>
  <si>
    <t>CT15s11</t>
  </si>
  <si>
    <t>CT18s2</t>
  </si>
  <si>
    <t>CT18s5</t>
  </si>
  <si>
    <t>CT18s6</t>
  </si>
  <si>
    <t>CT18s8</t>
  </si>
  <si>
    <t>CT18s9</t>
  </si>
  <si>
    <t>CT18s14</t>
  </si>
  <si>
    <t>loam</t>
  </si>
  <si>
    <t>5~450</t>
  </si>
  <si>
    <t>9~585</t>
  </si>
  <si>
    <t>10~950</t>
  </si>
  <si>
    <t>5~945</t>
  </si>
  <si>
    <t>8~075</t>
  </si>
  <si>
    <t>6~1500</t>
  </si>
  <si>
    <t>5~1648</t>
  </si>
  <si>
    <t>9~975</t>
  </si>
  <si>
    <t>9~876</t>
  </si>
  <si>
    <t>11~1150</t>
  </si>
  <si>
    <t>cadle~50</t>
  </si>
  <si>
    <t>59~1035</t>
  </si>
  <si>
    <t>Ca (lb/A)</t>
  </si>
  <si>
    <t>Ca (cmol/kg)</t>
  </si>
  <si>
    <t>Mg (lb/A)</t>
  </si>
  <si>
    <t>Mg (cmol/kg)</t>
  </si>
  <si>
    <t>P (lb/A)</t>
  </si>
  <si>
    <t>P (cmol/kg)</t>
  </si>
  <si>
    <t>K (lb/A)</t>
  </si>
  <si>
    <t>K (cmol/kg)</t>
  </si>
  <si>
    <t>Zn (lb/A)</t>
  </si>
  <si>
    <t>Mn (lb/A)</t>
  </si>
  <si>
    <t>Mn (cmol/kg)</t>
  </si>
  <si>
    <t>Zn (cmol/kg)</t>
  </si>
  <si>
    <t>Cu (lb/A)</t>
  </si>
  <si>
    <t>Cu (cmol/kg)</t>
  </si>
  <si>
    <t>B (lb/A)</t>
  </si>
  <si>
    <t>B (cmol/kg)</t>
  </si>
  <si>
    <t>Na (lb/A)</t>
  </si>
  <si>
    <t>Na (cmol/kg)</t>
  </si>
  <si>
    <t>EBCC</t>
  </si>
  <si>
    <t>LLNR</t>
  </si>
  <si>
    <t>ACTS</t>
  </si>
  <si>
    <t>floodplain</t>
  </si>
  <si>
    <t>floodplain</t>
  </si>
  <si>
    <t>CT3s7out</t>
  </si>
  <si>
    <t>CT3s3out</t>
  </si>
  <si>
    <t>CT4s4out</t>
  </si>
  <si>
    <t>CT17s15out</t>
  </si>
  <si>
    <t>CT17s9out</t>
  </si>
  <si>
    <t>terra firme</t>
  </si>
  <si>
    <t>white soil</t>
  </si>
  <si>
    <t>red soil</t>
  </si>
  <si>
    <t>large morpho 1</t>
  </si>
  <si>
    <t>large morpho 2</t>
  </si>
  <si>
    <t>large morpho 4</t>
  </si>
  <si>
    <t>large morpho 5</t>
  </si>
  <si>
    <t>large morpho 6</t>
  </si>
  <si>
    <t>large morpho 7</t>
  </si>
  <si>
    <t>large morpho 8</t>
  </si>
  <si>
    <t>large morpho 9</t>
  </si>
  <si>
    <t>LT12s18</t>
  </si>
  <si>
    <t>LT12s21</t>
  </si>
  <si>
    <t>LT12s23</t>
  </si>
  <si>
    <t>LT12s26</t>
  </si>
  <si>
    <t>AT1s1</t>
  </si>
  <si>
    <t>AT1s2</t>
  </si>
  <si>
    <t>AT1s3</t>
  </si>
  <si>
    <t>AT1s4</t>
  </si>
  <si>
    <t>AT1s7</t>
  </si>
  <si>
    <t>AT1s8</t>
  </si>
  <si>
    <t>AT1s9</t>
  </si>
  <si>
    <t>AT1s10</t>
  </si>
  <si>
    <t>AT1s13</t>
  </si>
  <si>
    <t>AT2s1</t>
  </si>
  <si>
    <t>AT2s4</t>
  </si>
  <si>
    <t>AT3s1</t>
  </si>
  <si>
    <t>AT3s3</t>
  </si>
  <si>
    <t>AT3s5</t>
  </si>
  <si>
    <t>AT3s7</t>
  </si>
  <si>
    <t>AT4s2</t>
  </si>
  <si>
    <t>AT4s4</t>
  </si>
  <si>
    <t>AT4s6</t>
  </si>
  <si>
    <t>AT4s7</t>
  </si>
  <si>
    <t>AT5s1</t>
  </si>
  <si>
    <t>AT5s2</t>
  </si>
  <si>
    <t>AT5s3</t>
  </si>
  <si>
    <t>AT5s5</t>
  </si>
  <si>
    <t>AT5s8</t>
  </si>
  <si>
    <t>AT5s10</t>
  </si>
  <si>
    <t>AT5s11</t>
  </si>
  <si>
    <t>AT5s12</t>
  </si>
  <si>
    <t>AT5s13</t>
  </si>
  <si>
    <t>AT6s1</t>
  </si>
  <si>
    <t>AT6s2</t>
  </si>
  <si>
    <t>AT6s4</t>
  </si>
  <si>
    <t>AT6s5</t>
  </si>
  <si>
    <t>AT6s8</t>
  </si>
  <si>
    <t>AT7s2</t>
  </si>
  <si>
    <t>AT7s4</t>
  </si>
  <si>
    <t>AT7s5</t>
  </si>
  <si>
    <t>AT7s6</t>
  </si>
  <si>
    <t>AT8s1</t>
  </si>
  <si>
    <t>AT8s4</t>
  </si>
  <si>
    <t>AT8s5</t>
  </si>
  <si>
    <t>AT8s6</t>
  </si>
  <si>
    <t>AT9s2</t>
  </si>
  <si>
    <t>AT9s4</t>
  </si>
  <si>
    <t>AT9s7</t>
  </si>
  <si>
    <t>AT9s11</t>
  </si>
  <si>
    <t>AT9s12</t>
  </si>
  <si>
    <t>AT9s15</t>
  </si>
  <si>
    <t>AT10s2</t>
  </si>
  <si>
    <t>AT10s6</t>
  </si>
  <si>
    <t>AT10s7</t>
  </si>
  <si>
    <t>AT10s9</t>
  </si>
  <si>
    <t>AT10s11</t>
  </si>
  <si>
    <t>AT10s12</t>
  </si>
  <si>
    <t>AT11s3</t>
  </si>
  <si>
    <t>AT11s4</t>
  </si>
  <si>
    <t>AT11s5</t>
  </si>
  <si>
    <t>AT11s7</t>
  </si>
  <si>
    <t>AT11s9</t>
  </si>
  <si>
    <t>AT11s10</t>
  </si>
  <si>
    <t>AT12s1</t>
  </si>
  <si>
    <t>AT12s3</t>
  </si>
  <si>
    <t>AT12s7</t>
  </si>
  <si>
    <t>AT12s8</t>
  </si>
  <si>
    <t>AT12s10</t>
  </si>
  <si>
    <t>AT12s11</t>
  </si>
  <si>
    <t>AT12s13</t>
  </si>
  <si>
    <t>AT12s14</t>
  </si>
  <si>
    <t>AT13s1</t>
  </si>
  <si>
    <t>AT13s5</t>
  </si>
  <si>
    <t>AT13s7</t>
  </si>
  <si>
    <t>AT13s8</t>
  </si>
  <si>
    <t>AT13s9</t>
  </si>
  <si>
    <t>Plot</t>
  </si>
  <si>
    <t>terra firme</t>
  </si>
  <si>
    <t>large morpho 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</si>
</sst>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00000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08"/>
  <sheetViews>
    <sheetView tabSelected="1" zoomScale="150" zoomScaleNormal="150" workbookViewId="0" topLeftCell="A1">
      <selection activeCell="C159" sqref="C159"/>
    </sheetView>
  </sheetViews>
  <sheetFormatPr defaultColWidth="8.8515625" defaultRowHeight="12.75"/>
  <cols>
    <col min="1" max="2" width="8.8515625" style="0" customWidth="1"/>
    <col min="3" max="3" width="12.421875" style="0" bestFit="1" customWidth="1"/>
    <col min="4" max="4" width="5.00390625" style="0" bestFit="1" customWidth="1"/>
    <col min="5" max="5" width="6.7109375" style="0" bestFit="1" customWidth="1"/>
    <col min="6" max="6" width="6.00390625" style="0" bestFit="1" customWidth="1"/>
    <col min="7" max="7" width="6.140625" style="0" bestFit="1" customWidth="1"/>
    <col min="8" max="8" width="14.7109375" style="0" bestFit="1" customWidth="1"/>
    <col min="9" max="9" width="10.7109375" style="0" bestFit="1" customWidth="1"/>
    <col min="10" max="10" width="8.28125" style="0" bestFit="1" customWidth="1"/>
    <col min="11" max="11" width="12.00390625" style="0" bestFit="1" customWidth="1"/>
    <col min="12" max="12" width="8.421875" style="0" bestFit="1" customWidth="1"/>
    <col min="13" max="13" width="12.00390625" style="0" bestFit="1" customWidth="1"/>
    <col min="14" max="14" width="7.00390625" style="0" bestFit="1" customWidth="1"/>
    <col min="15" max="15" width="12.421875" style="0" bestFit="1" customWidth="1"/>
    <col min="16" max="16" width="7.00390625" style="0" bestFit="1" customWidth="1"/>
    <col min="17" max="17" width="12.00390625" style="0" bestFit="1" customWidth="1"/>
    <col min="18" max="18" width="8.00390625" style="0" bestFit="1" customWidth="1"/>
    <col min="19" max="19" width="12.00390625" style="0" bestFit="1" customWidth="1"/>
    <col min="20" max="20" width="8.421875" style="0" bestFit="1" customWidth="1"/>
    <col min="21" max="21" width="11.8515625" style="0" bestFit="1" customWidth="1"/>
    <col min="22" max="22" width="8.28125" style="0" bestFit="1" customWidth="1"/>
    <col min="23" max="23" width="12.00390625" style="0" bestFit="1" customWidth="1"/>
    <col min="24" max="24" width="7.28125" style="0" bestFit="1" customWidth="1"/>
    <col min="25" max="25" width="10.421875" style="0" bestFit="1" customWidth="1"/>
    <col min="26" max="26" width="8.28125" style="0" bestFit="1" customWidth="1"/>
    <col min="27" max="27" width="11.421875" style="0" bestFit="1" customWidth="1"/>
    <col min="28" max="29" width="8.8515625" style="0" customWidth="1"/>
    <col min="30" max="30" width="15.00390625" style="0" bestFit="1" customWidth="1"/>
    <col min="31" max="32" width="8.8515625" style="0" customWidth="1"/>
    <col min="33" max="34" width="15.00390625" style="0" bestFit="1" customWidth="1"/>
    <col min="35" max="35" width="10.8515625" style="0" bestFit="1" customWidth="1"/>
  </cols>
  <sheetData>
    <row r="1" spans="1:33" s="7" customFormat="1" ht="12">
      <c r="A1" s="6" t="s">
        <v>79</v>
      </c>
      <c r="B1" s="6" t="s">
        <v>5</v>
      </c>
      <c r="C1" s="6" t="s">
        <v>284</v>
      </c>
      <c r="D1" s="6" t="s">
        <v>80</v>
      </c>
      <c r="E1" s="6" t="s">
        <v>81</v>
      </c>
      <c r="F1" s="6" t="s">
        <v>82</v>
      </c>
      <c r="G1" s="6" t="s">
        <v>83</v>
      </c>
      <c r="H1" s="6" t="s">
        <v>6</v>
      </c>
      <c r="I1" s="6" t="s">
        <v>62</v>
      </c>
      <c r="J1" s="6" t="s">
        <v>169</v>
      </c>
      <c r="K1" s="6" t="s">
        <v>170</v>
      </c>
      <c r="L1" s="6" t="s">
        <v>171</v>
      </c>
      <c r="M1" s="6" t="s">
        <v>172</v>
      </c>
      <c r="N1" s="6" t="s">
        <v>173</v>
      </c>
      <c r="O1" s="6" t="s">
        <v>174</v>
      </c>
      <c r="P1" s="6" t="s">
        <v>175</v>
      </c>
      <c r="Q1" s="6" t="s">
        <v>176</v>
      </c>
      <c r="R1" s="6" t="s">
        <v>177</v>
      </c>
      <c r="S1" s="6" t="s">
        <v>180</v>
      </c>
      <c r="T1" s="6" t="s">
        <v>178</v>
      </c>
      <c r="U1" s="6" t="s">
        <v>179</v>
      </c>
      <c r="V1" s="6" t="s">
        <v>181</v>
      </c>
      <c r="W1" s="6" t="s">
        <v>182</v>
      </c>
      <c r="X1" s="6" t="s">
        <v>183</v>
      </c>
      <c r="Y1" s="6" t="s">
        <v>184</v>
      </c>
      <c r="Z1" s="6" t="s">
        <v>185</v>
      </c>
      <c r="AA1" s="6" t="s">
        <v>186</v>
      </c>
      <c r="AB1" s="6"/>
      <c r="AC1" s="6"/>
      <c r="AD1" s="6"/>
      <c r="AE1" s="6"/>
      <c r="AF1" s="6"/>
      <c r="AG1" s="6"/>
    </row>
    <row r="2" spans="1:29" ht="12">
      <c r="A2" s="1" t="s">
        <v>187</v>
      </c>
      <c r="B2" s="1" t="s">
        <v>190</v>
      </c>
      <c r="C2" s="1" t="s">
        <v>84</v>
      </c>
      <c r="D2" s="1">
        <v>6.44</v>
      </c>
      <c r="E2">
        <v>62.5</v>
      </c>
      <c r="F2">
        <v>30</v>
      </c>
      <c r="G2">
        <v>7.5</v>
      </c>
      <c r="H2" s="1" t="s">
        <v>85</v>
      </c>
      <c r="I2" s="1">
        <v>1</v>
      </c>
      <c r="J2">
        <v>4275</v>
      </c>
      <c r="K2">
        <f>(J2/2)*(1/400.8)</f>
        <v>5.33308383233533</v>
      </c>
      <c r="L2">
        <v>442.5</v>
      </c>
      <c r="M2">
        <f>(L2/2)*(1/243.1)</f>
        <v>0.9101192924722337</v>
      </c>
      <c r="N2">
        <v>41.81</v>
      </c>
      <c r="O2">
        <f>(N2/2)*(1/309.7)</f>
        <v>0.06750080723280595</v>
      </c>
      <c r="P2">
        <v>124.3</v>
      </c>
      <c r="Q2">
        <f>(P2/2)*(1/391)</f>
        <v>0.15895140664961638</v>
      </c>
      <c r="R2">
        <v>13.81</v>
      </c>
      <c r="S2">
        <f>(R2/2)*(1/653.9)</f>
        <v>0.010559718611408472</v>
      </c>
      <c r="T2">
        <v>118</v>
      </c>
      <c r="U2">
        <f>(T2/2)*(1/549.4)</f>
        <v>0.10738987986894795</v>
      </c>
      <c r="V2">
        <v>0.9102</v>
      </c>
      <c r="W2">
        <f>(V2/2)*(1/635.5)</f>
        <v>0.0007161290322580645</v>
      </c>
      <c r="X2">
        <v>0.7353</v>
      </c>
      <c r="Y2">
        <f>(X2/2)*(1/108.1)</f>
        <v>0.0034010175763182237</v>
      </c>
      <c r="Z2">
        <v>19.63</v>
      </c>
      <c r="AA2">
        <f>(Z2/2)*(1/229.9)</f>
        <v>0.042692474989125706</v>
      </c>
      <c r="AB2" s="5"/>
      <c r="AC2" s="5"/>
    </row>
    <row r="3" spans="1:29" ht="12">
      <c r="A3" s="1" t="s">
        <v>187</v>
      </c>
      <c r="B3" s="1" t="s">
        <v>190</v>
      </c>
      <c r="C3" s="1" t="s">
        <v>86</v>
      </c>
      <c r="D3" s="1">
        <v>5.96</v>
      </c>
      <c r="E3">
        <v>100</v>
      </c>
      <c r="F3">
        <v>0</v>
      </c>
      <c r="G3">
        <v>0</v>
      </c>
      <c r="H3" s="1" t="s">
        <v>143</v>
      </c>
      <c r="I3" s="1">
        <v>1</v>
      </c>
      <c r="J3">
        <v>3162</v>
      </c>
      <c r="K3">
        <f aca="true" t="shared" si="0" ref="K3:K60">(J3/2)*(1/400.8)</f>
        <v>3.944610778443114</v>
      </c>
      <c r="L3">
        <v>534.7</v>
      </c>
      <c r="M3">
        <f aca="true" t="shared" si="1" ref="M3:M60">(L3/2)*(1/243.1)</f>
        <v>1.099753187988482</v>
      </c>
      <c r="N3">
        <v>65.14</v>
      </c>
      <c r="O3">
        <f aca="true" t="shared" si="2" ref="O3:O60">(N3/2)*(1/309.7)</f>
        <v>0.1051662899580239</v>
      </c>
      <c r="P3">
        <v>98.32</v>
      </c>
      <c r="Q3">
        <f aca="true" t="shared" si="3" ref="Q3:Q60">(P3/2)*(1/391)</f>
        <v>0.12572890025575448</v>
      </c>
      <c r="R3">
        <v>19.93</v>
      </c>
      <c r="S3">
        <f aca="true" t="shared" si="4" ref="S3:S60">(R3/2)*(1/653.9)</f>
        <v>0.015239333231380945</v>
      </c>
      <c r="T3">
        <v>154</v>
      </c>
      <c r="U3">
        <f aca="true" t="shared" si="5" ref="U3:U60">(T3/2)*(1/549.4)</f>
        <v>0.14015289406625409</v>
      </c>
      <c r="V3">
        <v>1.083</v>
      </c>
      <c r="W3">
        <f aca="true" t="shared" si="6" ref="W3:W60">(V3/2)*(1/635.5)</f>
        <v>0.0008520849724626278</v>
      </c>
      <c r="X3">
        <v>0.4754</v>
      </c>
      <c r="Y3">
        <f aca="true" t="shared" si="7" ref="Y3:Y60">(X3/2)*(1/108.1)</f>
        <v>0.002198889916743756</v>
      </c>
      <c r="Z3">
        <v>16.78</v>
      </c>
      <c r="AA3">
        <f aca="true" t="shared" si="8" ref="AA3:AA60">(Z3/2)*(1/229.9)</f>
        <v>0.036494127881687696</v>
      </c>
      <c r="AB3" s="5"/>
      <c r="AC3" s="5"/>
    </row>
    <row r="4" spans="1:29" ht="12">
      <c r="A4" s="1" t="s">
        <v>187</v>
      </c>
      <c r="B4" s="1" t="s">
        <v>190</v>
      </c>
      <c r="C4" s="1" t="s">
        <v>87</v>
      </c>
      <c r="D4" s="1">
        <v>7.09</v>
      </c>
      <c r="E4">
        <v>71.25</v>
      </c>
      <c r="F4">
        <v>23.75</v>
      </c>
      <c r="G4">
        <v>5</v>
      </c>
      <c r="H4" s="1" t="s">
        <v>85</v>
      </c>
      <c r="I4" s="1">
        <v>1</v>
      </c>
      <c r="J4">
        <v>4245</v>
      </c>
      <c r="K4">
        <f t="shared" si="0"/>
        <v>5.2956586826347305</v>
      </c>
      <c r="L4">
        <v>673.5</v>
      </c>
      <c r="M4">
        <f t="shared" si="1"/>
        <v>1.3852324146441792</v>
      </c>
      <c r="N4">
        <v>211.8</v>
      </c>
      <c r="O4">
        <f t="shared" si="2"/>
        <v>0.34194381659670653</v>
      </c>
      <c r="P4">
        <v>126.1</v>
      </c>
      <c r="Q4">
        <f t="shared" si="3"/>
        <v>0.1612531969309463</v>
      </c>
      <c r="R4">
        <v>10.05</v>
      </c>
      <c r="S4">
        <f t="shared" si="4"/>
        <v>0.007684661263190091</v>
      </c>
      <c r="T4">
        <v>115.8</v>
      </c>
      <c r="U4">
        <f t="shared" si="5"/>
        <v>0.10538769566800145</v>
      </c>
      <c r="V4">
        <v>1.069</v>
      </c>
      <c r="W4">
        <f t="shared" si="6"/>
        <v>0.0008410700236034618</v>
      </c>
      <c r="X4">
        <v>1.255</v>
      </c>
      <c r="Y4">
        <f t="shared" si="7"/>
        <v>0.005804810360777058</v>
      </c>
      <c r="Z4">
        <v>20.85</v>
      </c>
      <c r="AA4">
        <f t="shared" si="8"/>
        <v>0.04534580252283602</v>
      </c>
      <c r="AB4" s="5"/>
      <c r="AC4" s="5"/>
    </row>
    <row r="5" spans="1:29" ht="12">
      <c r="A5" s="1" t="s">
        <v>187</v>
      </c>
      <c r="B5" s="1" t="s">
        <v>190</v>
      </c>
      <c r="C5" s="1" t="s">
        <v>88</v>
      </c>
      <c r="D5" s="1">
        <v>6.36</v>
      </c>
      <c r="E5">
        <v>37.5</v>
      </c>
      <c r="F5">
        <v>31.25</v>
      </c>
      <c r="G5">
        <v>31.25</v>
      </c>
      <c r="H5" s="1" t="s">
        <v>89</v>
      </c>
      <c r="I5" s="1">
        <v>2</v>
      </c>
      <c r="J5">
        <v>3907</v>
      </c>
      <c r="K5">
        <f t="shared" si="0"/>
        <v>4.874001996007984</v>
      </c>
      <c r="L5">
        <v>576.8</v>
      </c>
      <c r="M5">
        <f t="shared" si="1"/>
        <v>1.1863430686960097</v>
      </c>
      <c r="N5">
        <v>81.79</v>
      </c>
      <c r="O5">
        <f t="shared" si="2"/>
        <v>0.13204714239586698</v>
      </c>
      <c r="P5">
        <v>141.3</v>
      </c>
      <c r="Q5">
        <f t="shared" si="3"/>
        <v>0.180690537084399</v>
      </c>
      <c r="R5">
        <v>7.784</v>
      </c>
      <c r="S5">
        <f t="shared" si="4"/>
        <v>0.0059519804251414584</v>
      </c>
      <c r="T5">
        <v>109.5</v>
      </c>
      <c r="U5">
        <f t="shared" si="5"/>
        <v>0.09965416818347288</v>
      </c>
      <c r="V5">
        <v>0.8274</v>
      </c>
      <c r="W5">
        <f t="shared" si="6"/>
        <v>0.0006509834775767113</v>
      </c>
      <c r="X5">
        <v>0.9085</v>
      </c>
      <c r="Y5">
        <f t="shared" si="7"/>
        <v>0.004202127659574468</v>
      </c>
      <c r="Z5">
        <v>16.92</v>
      </c>
      <c r="AA5">
        <f t="shared" si="8"/>
        <v>0.036798608090474125</v>
      </c>
      <c r="AB5" s="5"/>
      <c r="AC5" s="5"/>
    </row>
    <row r="6" spans="1:27" ht="12">
      <c r="A6" s="1" t="s">
        <v>187</v>
      </c>
      <c r="B6" s="1" t="s">
        <v>190</v>
      </c>
      <c r="C6" s="1" t="s">
        <v>91</v>
      </c>
      <c r="D6" s="1">
        <v>7.23</v>
      </c>
      <c r="E6">
        <v>22.5</v>
      </c>
      <c r="F6">
        <v>42.5</v>
      </c>
      <c r="G6">
        <v>35</v>
      </c>
      <c r="H6" s="1" t="s">
        <v>89</v>
      </c>
      <c r="I6" s="1">
        <v>0</v>
      </c>
      <c r="J6">
        <v>5905</v>
      </c>
      <c r="K6">
        <f t="shared" si="0"/>
        <v>7.366516966067865</v>
      </c>
      <c r="L6">
        <v>481.9</v>
      </c>
      <c r="M6">
        <f t="shared" si="1"/>
        <v>0.9911559029206087</v>
      </c>
      <c r="N6">
        <v>62.28</v>
      </c>
      <c r="O6">
        <f t="shared" si="2"/>
        <v>0.10054891830804005</v>
      </c>
      <c r="P6">
        <v>137.5</v>
      </c>
      <c r="Q6">
        <f t="shared" si="3"/>
        <v>0.17583120204603583</v>
      </c>
      <c r="R6">
        <v>5.155</v>
      </c>
      <c r="S6">
        <f t="shared" si="4"/>
        <v>0.003941734210123872</v>
      </c>
      <c r="T6">
        <v>110.8</v>
      </c>
      <c r="U6">
        <f t="shared" si="5"/>
        <v>0.10083727702948671</v>
      </c>
      <c r="V6">
        <v>0.7584</v>
      </c>
      <c r="W6">
        <f t="shared" si="6"/>
        <v>0.0005966955153422502</v>
      </c>
      <c r="X6">
        <v>5.369</v>
      </c>
      <c r="Y6">
        <f t="shared" si="7"/>
        <v>0.024833487511563366</v>
      </c>
      <c r="Z6">
        <v>33.88</v>
      </c>
      <c r="AA6">
        <f t="shared" si="8"/>
        <v>0.0736842105263158</v>
      </c>
    </row>
    <row r="7" spans="1:27" ht="12">
      <c r="A7" s="1" t="s">
        <v>187</v>
      </c>
      <c r="B7" s="1" t="s">
        <v>190</v>
      </c>
      <c r="C7" s="1" t="s">
        <v>92</v>
      </c>
      <c r="D7" s="1">
        <v>7.74</v>
      </c>
      <c r="E7">
        <v>13.75</v>
      </c>
      <c r="F7">
        <v>41.25</v>
      </c>
      <c r="G7">
        <v>45</v>
      </c>
      <c r="H7" s="1" t="s">
        <v>93</v>
      </c>
      <c r="I7" s="1">
        <v>1.5</v>
      </c>
      <c r="J7">
        <v>7001</v>
      </c>
      <c r="K7">
        <f t="shared" si="0"/>
        <v>8.73378243512974</v>
      </c>
      <c r="L7">
        <v>376</v>
      </c>
      <c r="M7">
        <f t="shared" si="1"/>
        <v>0.7733443027560675</v>
      </c>
      <c r="N7">
        <v>77.85</v>
      </c>
      <c r="O7">
        <f t="shared" si="2"/>
        <v>0.12568614788505006</v>
      </c>
      <c r="P7">
        <v>119</v>
      </c>
      <c r="Q7">
        <f t="shared" si="3"/>
        <v>0.15217391304347827</v>
      </c>
      <c r="R7">
        <v>4.96</v>
      </c>
      <c r="S7">
        <f t="shared" si="4"/>
        <v>0.0037926288423306316</v>
      </c>
      <c r="T7">
        <v>124</v>
      </c>
      <c r="U7">
        <f t="shared" si="5"/>
        <v>0.11285038223516564</v>
      </c>
      <c r="V7">
        <v>0.8757</v>
      </c>
      <c r="W7">
        <f t="shared" si="6"/>
        <v>0.000688985051140834</v>
      </c>
      <c r="X7">
        <v>6.582</v>
      </c>
      <c r="Y7">
        <f t="shared" si="7"/>
        <v>0.030444033302497685</v>
      </c>
      <c r="Z7">
        <v>31.3</v>
      </c>
      <c r="AA7">
        <f t="shared" si="8"/>
        <v>0.06807307525010875</v>
      </c>
    </row>
    <row r="8" spans="1:27" ht="12">
      <c r="A8" s="1" t="s">
        <v>187</v>
      </c>
      <c r="B8" s="1" t="s">
        <v>190</v>
      </c>
      <c r="C8" s="1" t="s">
        <v>94</v>
      </c>
      <c r="D8" s="1">
        <v>6.5</v>
      </c>
      <c r="E8">
        <v>18.75</v>
      </c>
      <c r="F8">
        <v>37.5</v>
      </c>
      <c r="G8">
        <v>43.75</v>
      </c>
      <c r="H8" s="1" t="s">
        <v>95</v>
      </c>
      <c r="I8" s="1">
        <v>1</v>
      </c>
      <c r="J8">
        <v>5755</v>
      </c>
      <c r="K8">
        <f t="shared" si="0"/>
        <v>7.17939121756487</v>
      </c>
      <c r="L8">
        <v>446.8</v>
      </c>
      <c r="M8">
        <f t="shared" si="1"/>
        <v>0.9189633895516248</v>
      </c>
      <c r="N8">
        <v>41.25</v>
      </c>
      <c r="O8">
        <f t="shared" si="2"/>
        <v>0.06659670649015177</v>
      </c>
      <c r="P8">
        <v>127.4</v>
      </c>
      <c r="Q8">
        <f t="shared" si="3"/>
        <v>0.16291560102301791</v>
      </c>
      <c r="R8">
        <v>5.449</v>
      </c>
      <c r="S8">
        <f t="shared" si="4"/>
        <v>0.0041665392261813735</v>
      </c>
      <c r="T8">
        <v>129</v>
      </c>
      <c r="U8">
        <f t="shared" si="5"/>
        <v>0.11740080087368038</v>
      </c>
      <c r="V8">
        <v>0.8481</v>
      </c>
      <c r="W8">
        <f t="shared" si="6"/>
        <v>0.0006672698662470495</v>
      </c>
      <c r="X8">
        <v>1.905</v>
      </c>
      <c r="Y8">
        <f t="shared" si="7"/>
        <v>0.008811285846438484</v>
      </c>
      <c r="Z8">
        <v>28.8</v>
      </c>
      <c r="AA8">
        <f t="shared" si="8"/>
        <v>0.06263592866463681</v>
      </c>
    </row>
    <row r="9" spans="1:27" ht="12">
      <c r="A9" s="1" t="s">
        <v>187</v>
      </c>
      <c r="B9" s="1" t="s">
        <v>190</v>
      </c>
      <c r="C9" s="1" t="s">
        <v>96</v>
      </c>
      <c r="D9" s="1">
        <v>6.37</v>
      </c>
      <c r="E9">
        <v>18.75</v>
      </c>
      <c r="F9">
        <v>31.25</v>
      </c>
      <c r="G9">
        <v>50</v>
      </c>
      <c r="H9" s="1" t="s">
        <v>95</v>
      </c>
      <c r="I9" s="1">
        <v>0</v>
      </c>
      <c r="J9">
        <v>4508</v>
      </c>
      <c r="K9">
        <f t="shared" si="0"/>
        <v>5.62375249500998</v>
      </c>
      <c r="L9">
        <v>457.8</v>
      </c>
      <c r="M9">
        <f t="shared" si="1"/>
        <v>0.9415878239407651</v>
      </c>
      <c r="N9">
        <v>33.72</v>
      </c>
      <c r="O9">
        <f t="shared" si="2"/>
        <v>0.05443978043267679</v>
      </c>
      <c r="P9">
        <v>157.3</v>
      </c>
      <c r="Q9">
        <f t="shared" si="3"/>
        <v>0.201150895140665</v>
      </c>
      <c r="R9">
        <v>4.515</v>
      </c>
      <c r="S9">
        <f t="shared" si="4"/>
        <v>0.0034523627465973387</v>
      </c>
      <c r="T9">
        <v>120</v>
      </c>
      <c r="U9">
        <f t="shared" si="5"/>
        <v>0.10921004732435384</v>
      </c>
      <c r="V9">
        <v>1.862</v>
      </c>
      <c r="W9">
        <f t="shared" si="6"/>
        <v>0.0014649881982690795</v>
      </c>
      <c r="X9">
        <v>3.593</v>
      </c>
      <c r="Y9">
        <f t="shared" si="7"/>
        <v>0.016618871415356153</v>
      </c>
      <c r="Z9">
        <v>32.19</v>
      </c>
      <c r="AA9">
        <f t="shared" si="8"/>
        <v>0.07000869943453676</v>
      </c>
    </row>
    <row r="10" spans="1:27" ht="12">
      <c r="A10" s="1" t="s">
        <v>187</v>
      </c>
      <c r="B10" s="1" t="s">
        <v>190</v>
      </c>
      <c r="C10" s="1" t="s">
        <v>97</v>
      </c>
      <c r="D10" s="1">
        <v>6.09</v>
      </c>
      <c r="E10">
        <v>15</v>
      </c>
      <c r="F10">
        <v>35</v>
      </c>
      <c r="G10">
        <v>50</v>
      </c>
      <c r="H10" s="1" t="s">
        <v>95</v>
      </c>
      <c r="I10" s="1">
        <v>0</v>
      </c>
      <c r="J10">
        <v>4719</v>
      </c>
      <c r="K10">
        <f t="shared" si="0"/>
        <v>5.8869760479041915</v>
      </c>
      <c r="L10">
        <v>478.5</v>
      </c>
      <c r="M10">
        <f t="shared" si="1"/>
        <v>0.9841628959276018</v>
      </c>
      <c r="N10">
        <v>48.7</v>
      </c>
      <c r="O10">
        <f t="shared" si="2"/>
        <v>0.07862447529867615</v>
      </c>
      <c r="P10">
        <v>144.3</v>
      </c>
      <c r="Q10">
        <f t="shared" si="3"/>
        <v>0.18452685421994888</v>
      </c>
      <c r="R10">
        <v>6.053</v>
      </c>
      <c r="S10">
        <f t="shared" si="4"/>
        <v>0.004628383544884539</v>
      </c>
      <c r="T10">
        <v>133.8</v>
      </c>
      <c r="U10">
        <f t="shared" si="5"/>
        <v>0.12176920276665454</v>
      </c>
      <c r="V10">
        <v>1.324</v>
      </c>
      <c r="W10">
        <f t="shared" si="6"/>
        <v>0.0010416994492525571</v>
      </c>
      <c r="X10">
        <v>4.113</v>
      </c>
      <c r="Y10">
        <f t="shared" si="7"/>
        <v>0.019024051803885292</v>
      </c>
      <c r="Z10">
        <v>34.93</v>
      </c>
      <c r="AA10">
        <f t="shared" si="8"/>
        <v>0.07596781209221401</v>
      </c>
    </row>
    <row r="11" spans="1:27" ht="12">
      <c r="A11" s="1" t="s">
        <v>187</v>
      </c>
      <c r="B11" s="1" t="s">
        <v>190</v>
      </c>
      <c r="C11" s="1" t="s">
        <v>98</v>
      </c>
      <c r="D11" s="1">
        <v>6.51</v>
      </c>
      <c r="E11">
        <v>18.75</v>
      </c>
      <c r="F11">
        <v>33.75</v>
      </c>
      <c r="G11">
        <v>47.5</v>
      </c>
      <c r="H11" s="1" t="s">
        <v>95</v>
      </c>
      <c r="I11" s="1">
        <v>1</v>
      </c>
      <c r="J11">
        <v>5457</v>
      </c>
      <c r="K11">
        <f t="shared" si="0"/>
        <v>6.807634730538922</v>
      </c>
      <c r="L11">
        <v>672.3</v>
      </c>
      <c r="M11">
        <f t="shared" si="1"/>
        <v>1.3827642945290002</v>
      </c>
      <c r="N11">
        <v>29.2</v>
      </c>
      <c r="O11">
        <f t="shared" si="2"/>
        <v>0.047142395866968036</v>
      </c>
      <c r="P11">
        <v>149.5</v>
      </c>
      <c r="Q11">
        <f t="shared" si="3"/>
        <v>0.1911764705882353</v>
      </c>
      <c r="R11">
        <v>8.433</v>
      </c>
      <c r="S11">
        <f t="shared" si="4"/>
        <v>0.006448233674873833</v>
      </c>
      <c r="T11">
        <v>192.5</v>
      </c>
      <c r="U11">
        <f t="shared" si="5"/>
        <v>0.17519111758281763</v>
      </c>
      <c r="V11">
        <v>0.4963</v>
      </c>
      <c r="W11">
        <f t="shared" si="6"/>
        <v>0.0003904799370574351</v>
      </c>
      <c r="X11">
        <v>7.101</v>
      </c>
      <c r="Y11">
        <f t="shared" si="7"/>
        <v>0.03284458834412581</v>
      </c>
      <c r="Z11">
        <v>37.02</v>
      </c>
      <c r="AA11">
        <f t="shared" si="8"/>
        <v>0.08051326663766857</v>
      </c>
    </row>
    <row r="12" spans="1:27" ht="12">
      <c r="A12" s="1" t="s">
        <v>187</v>
      </c>
      <c r="B12" s="1" t="s">
        <v>190</v>
      </c>
      <c r="C12" s="1" t="s">
        <v>99</v>
      </c>
      <c r="D12" s="1">
        <v>6.38</v>
      </c>
      <c r="E12">
        <v>25</v>
      </c>
      <c r="F12">
        <v>25</v>
      </c>
      <c r="G12">
        <v>50</v>
      </c>
      <c r="H12" s="1" t="s">
        <v>95</v>
      </c>
      <c r="I12" s="1">
        <v>0</v>
      </c>
      <c r="J12">
        <v>4470</v>
      </c>
      <c r="K12">
        <f t="shared" si="0"/>
        <v>5.576347305389222</v>
      </c>
      <c r="L12">
        <v>562.4</v>
      </c>
      <c r="M12">
        <f t="shared" si="1"/>
        <v>1.1567256273138626</v>
      </c>
      <c r="N12">
        <v>42.11</v>
      </c>
      <c r="O12">
        <f t="shared" si="2"/>
        <v>0.06798514691637068</v>
      </c>
      <c r="P12">
        <v>211.2</v>
      </c>
      <c r="Q12">
        <f t="shared" si="3"/>
        <v>0.270076726342711</v>
      </c>
      <c r="R12">
        <v>4.832</v>
      </c>
      <c r="S12">
        <f t="shared" si="4"/>
        <v>0.0036947545496253246</v>
      </c>
      <c r="T12">
        <v>113.3</v>
      </c>
      <c r="U12">
        <f t="shared" si="5"/>
        <v>0.10311248634874408</v>
      </c>
      <c r="V12">
        <v>1.869</v>
      </c>
      <c r="W12">
        <f t="shared" si="6"/>
        <v>0.0014704956726986624</v>
      </c>
      <c r="X12">
        <v>3.464</v>
      </c>
      <c r="Y12">
        <f t="shared" si="7"/>
        <v>0.016022201665124886</v>
      </c>
      <c r="Z12">
        <v>26.52</v>
      </c>
      <c r="AA12">
        <f t="shared" si="8"/>
        <v>0.05767725097868639</v>
      </c>
    </row>
    <row r="13" spans="1:27" ht="12">
      <c r="A13" s="1" t="s">
        <v>187</v>
      </c>
      <c r="B13" s="1" t="s">
        <v>190</v>
      </c>
      <c r="C13" s="1" t="s">
        <v>100</v>
      </c>
      <c r="D13" s="1">
        <v>6.28</v>
      </c>
      <c r="E13">
        <v>25</v>
      </c>
      <c r="F13">
        <v>26.25</v>
      </c>
      <c r="G13">
        <v>48.75</v>
      </c>
      <c r="H13" s="1" t="s">
        <v>95</v>
      </c>
      <c r="I13" s="1">
        <v>1.5</v>
      </c>
      <c r="J13">
        <v>4633</v>
      </c>
      <c r="K13">
        <f t="shared" si="0"/>
        <v>5.7796906187624755</v>
      </c>
      <c r="L13">
        <v>663.8</v>
      </c>
      <c r="M13">
        <f t="shared" si="1"/>
        <v>1.365281777046483</v>
      </c>
      <c r="N13">
        <v>23.05</v>
      </c>
      <c r="O13">
        <f t="shared" si="2"/>
        <v>0.037213432353890866</v>
      </c>
      <c r="P13">
        <v>145.5</v>
      </c>
      <c r="Q13">
        <f t="shared" si="3"/>
        <v>0.1860613810741688</v>
      </c>
      <c r="R13">
        <v>4.839</v>
      </c>
      <c r="S13">
        <f t="shared" si="4"/>
        <v>0.0037001070500076467</v>
      </c>
      <c r="T13">
        <v>145</v>
      </c>
      <c r="U13">
        <f t="shared" si="5"/>
        <v>0.13196214051692756</v>
      </c>
      <c r="V13">
        <v>1.055</v>
      </c>
      <c r="W13">
        <f t="shared" si="6"/>
        <v>0.0008300550747442958</v>
      </c>
      <c r="X13">
        <v>4.503</v>
      </c>
      <c r="Y13">
        <f t="shared" si="7"/>
        <v>0.020827937095282148</v>
      </c>
      <c r="Z13">
        <v>34.04</v>
      </c>
      <c r="AA13">
        <f t="shared" si="8"/>
        <v>0.074032187907786</v>
      </c>
    </row>
    <row r="14" spans="1:27" ht="12">
      <c r="A14" s="1" t="s">
        <v>187</v>
      </c>
      <c r="B14" s="1" t="s">
        <v>190</v>
      </c>
      <c r="C14" s="1" t="s">
        <v>101</v>
      </c>
      <c r="D14" s="1">
        <v>6.97</v>
      </c>
      <c r="E14">
        <v>42.5</v>
      </c>
      <c r="F14">
        <v>26.25</v>
      </c>
      <c r="G14">
        <v>31.25</v>
      </c>
      <c r="H14" s="1" t="s">
        <v>89</v>
      </c>
      <c r="I14" s="1">
        <v>0</v>
      </c>
      <c r="J14">
        <v>5372</v>
      </c>
      <c r="K14">
        <f t="shared" si="0"/>
        <v>6.701596806387226</v>
      </c>
      <c r="L14">
        <v>951.5</v>
      </c>
      <c r="M14">
        <f t="shared" si="1"/>
        <v>1.9570135746606334</v>
      </c>
      <c r="N14">
        <v>78.09</v>
      </c>
      <c r="O14">
        <f t="shared" si="2"/>
        <v>0.12607361963190186</v>
      </c>
      <c r="P14">
        <v>108.1</v>
      </c>
      <c r="Q14">
        <f t="shared" si="3"/>
        <v>0.13823529411764707</v>
      </c>
      <c r="R14">
        <v>8.347</v>
      </c>
      <c r="S14">
        <f t="shared" si="4"/>
        <v>0.006382474384462456</v>
      </c>
      <c r="T14">
        <v>144.3</v>
      </c>
      <c r="U14">
        <f t="shared" si="5"/>
        <v>0.1313250819075355</v>
      </c>
      <c r="V14">
        <v>0.2479</v>
      </c>
      <c r="W14">
        <f t="shared" si="6"/>
        <v>0.0001950432730133753</v>
      </c>
      <c r="X14">
        <v>1.168</v>
      </c>
      <c r="Y14">
        <f t="shared" si="7"/>
        <v>0.005402405180388529</v>
      </c>
      <c r="Z14">
        <v>20.73</v>
      </c>
      <c r="AA14">
        <f t="shared" si="8"/>
        <v>0.04508481948673337</v>
      </c>
    </row>
    <row r="15" spans="1:27" ht="12">
      <c r="A15" s="1" t="s">
        <v>187</v>
      </c>
      <c r="B15" s="1" t="s">
        <v>190</v>
      </c>
      <c r="C15" s="1" t="s">
        <v>102</v>
      </c>
      <c r="D15" s="1">
        <v>6.53</v>
      </c>
      <c r="E15">
        <v>33.75</v>
      </c>
      <c r="F15">
        <v>28.75</v>
      </c>
      <c r="G15">
        <v>37.5</v>
      </c>
      <c r="H15" s="1" t="s">
        <v>89</v>
      </c>
      <c r="I15" s="1">
        <v>0</v>
      </c>
      <c r="J15">
        <v>4316</v>
      </c>
      <c r="K15">
        <f t="shared" si="0"/>
        <v>5.384231536926148</v>
      </c>
      <c r="L15">
        <v>888.7</v>
      </c>
      <c r="M15">
        <f t="shared" si="1"/>
        <v>1.827848621966269</v>
      </c>
      <c r="N15">
        <v>42.6</v>
      </c>
      <c r="O15">
        <f t="shared" si="2"/>
        <v>0.0687762350661931</v>
      </c>
      <c r="P15">
        <v>160</v>
      </c>
      <c r="Q15">
        <f t="shared" si="3"/>
        <v>0.20460358056265987</v>
      </c>
      <c r="R15">
        <v>6.281</v>
      </c>
      <c r="S15">
        <f t="shared" si="4"/>
        <v>0.004802722128765866</v>
      </c>
      <c r="T15">
        <v>139.8</v>
      </c>
      <c r="U15">
        <f t="shared" si="5"/>
        <v>0.12722970513287224</v>
      </c>
      <c r="V15">
        <v>0.6135</v>
      </c>
      <c r="W15">
        <f t="shared" si="6"/>
        <v>0.000482690794649882</v>
      </c>
      <c r="X15">
        <v>0.9085</v>
      </c>
      <c r="Y15">
        <f t="shared" si="7"/>
        <v>0.004202127659574468</v>
      </c>
      <c r="Z15">
        <v>22.4</v>
      </c>
      <c r="AA15">
        <f t="shared" si="8"/>
        <v>0.04871683340582862</v>
      </c>
    </row>
    <row r="16" spans="1:27" ht="12">
      <c r="A16" s="1" t="s">
        <v>187</v>
      </c>
      <c r="B16" s="1" t="s">
        <v>190</v>
      </c>
      <c r="C16" s="1" t="s">
        <v>103</v>
      </c>
      <c r="D16" s="1">
        <v>7.43</v>
      </c>
      <c r="E16">
        <v>40</v>
      </c>
      <c r="F16">
        <v>31.25</v>
      </c>
      <c r="G16">
        <v>28.75</v>
      </c>
      <c r="H16" s="1" t="s">
        <v>89</v>
      </c>
      <c r="I16" s="1">
        <v>2</v>
      </c>
      <c r="J16">
        <v>6374</v>
      </c>
      <c r="K16">
        <f t="shared" si="0"/>
        <v>7.951596806387226</v>
      </c>
      <c r="L16">
        <v>1071</v>
      </c>
      <c r="M16">
        <f t="shared" si="1"/>
        <v>2.202797202797203</v>
      </c>
      <c r="N16">
        <v>131.5</v>
      </c>
      <c r="O16">
        <f t="shared" si="2"/>
        <v>0.21230222796254442</v>
      </c>
      <c r="P16">
        <v>97.03</v>
      </c>
      <c r="Q16">
        <f t="shared" si="3"/>
        <v>0.12407928388746804</v>
      </c>
      <c r="R16">
        <v>4.802</v>
      </c>
      <c r="S16">
        <f t="shared" si="4"/>
        <v>0.0036718152622725185</v>
      </c>
      <c r="T16">
        <v>107.2</v>
      </c>
      <c r="U16">
        <f t="shared" si="5"/>
        <v>0.0975609756097561</v>
      </c>
      <c r="V16">
        <v>0.3721</v>
      </c>
      <c r="W16">
        <f t="shared" si="6"/>
        <v>0.0002927616050354052</v>
      </c>
      <c r="X16">
        <v>1.428</v>
      </c>
      <c r="Y16">
        <f t="shared" si="7"/>
        <v>0.006604995374653098</v>
      </c>
      <c r="Z16">
        <v>68.08</v>
      </c>
      <c r="AA16">
        <f t="shared" si="8"/>
        <v>0.148064375815572</v>
      </c>
    </row>
    <row r="17" spans="1:27" ht="12">
      <c r="A17" s="1" t="s">
        <v>187</v>
      </c>
      <c r="B17" s="1" t="s">
        <v>190</v>
      </c>
      <c r="C17" s="1" t="s">
        <v>104</v>
      </c>
      <c r="D17" s="1">
        <v>6.94</v>
      </c>
      <c r="E17">
        <v>33.75</v>
      </c>
      <c r="F17">
        <v>26.25</v>
      </c>
      <c r="G17">
        <v>40</v>
      </c>
      <c r="H17" s="1" t="s">
        <v>95</v>
      </c>
      <c r="I17" s="1">
        <v>0</v>
      </c>
      <c r="J17">
        <v>5881</v>
      </c>
      <c r="K17">
        <f t="shared" si="0"/>
        <v>7.336576846307385</v>
      </c>
      <c r="L17">
        <v>797.3</v>
      </c>
      <c r="M17">
        <f t="shared" si="1"/>
        <v>1.6398601398601398</v>
      </c>
      <c r="N17">
        <v>48.12</v>
      </c>
      <c r="O17">
        <f t="shared" si="2"/>
        <v>0.07768808524378432</v>
      </c>
      <c r="P17">
        <v>114.3</v>
      </c>
      <c r="Q17">
        <f t="shared" si="3"/>
        <v>0.14616368286445014</v>
      </c>
      <c r="R17">
        <v>6.404</v>
      </c>
      <c r="S17">
        <f t="shared" si="4"/>
        <v>0.004896773206912372</v>
      </c>
      <c r="T17">
        <v>86.75</v>
      </c>
      <c r="U17">
        <f t="shared" si="5"/>
        <v>0.0789497633782308</v>
      </c>
      <c r="V17">
        <v>0.5514</v>
      </c>
      <c r="W17">
        <f t="shared" si="6"/>
        <v>0.000433831628638867</v>
      </c>
      <c r="X17">
        <v>1.255</v>
      </c>
      <c r="Y17">
        <f t="shared" si="7"/>
        <v>0.005804810360777058</v>
      </c>
      <c r="Z17">
        <v>33.24</v>
      </c>
      <c r="AA17">
        <f t="shared" si="8"/>
        <v>0.07229230100043497</v>
      </c>
    </row>
    <row r="18" spans="1:27" ht="12">
      <c r="A18" s="1" t="s">
        <v>187</v>
      </c>
      <c r="B18" s="1" t="s">
        <v>190</v>
      </c>
      <c r="C18" s="1" t="s">
        <v>105</v>
      </c>
      <c r="D18" s="1">
        <v>6.69</v>
      </c>
      <c r="E18">
        <v>35</v>
      </c>
      <c r="F18">
        <v>30</v>
      </c>
      <c r="G18">
        <v>35</v>
      </c>
      <c r="H18" s="1" t="s">
        <v>89</v>
      </c>
      <c r="I18" s="1">
        <v>0</v>
      </c>
      <c r="J18">
        <v>5036</v>
      </c>
      <c r="K18">
        <f t="shared" si="0"/>
        <v>6.282435129740519</v>
      </c>
      <c r="L18">
        <v>730.6</v>
      </c>
      <c r="M18">
        <f t="shared" si="1"/>
        <v>1.5026737967914439</v>
      </c>
      <c r="N18">
        <v>51.12</v>
      </c>
      <c r="O18">
        <f t="shared" si="2"/>
        <v>0.08253148207943171</v>
      </c>
      <c r="P18">
        <v>108.5</v>
      </c>
      <c r="Q18">
        <f t="shared" si="3"/>
        <v>0.1387468030690537</v>
      </c>
      <c r="R18">
        <v>9.754</v>
      </c>
      <c r="S18">
        <f t="shared" si="4"/>
        <v>0.007458326961309068</v>
      </c>
      <c r="T18">
        <v>157</v>
      </c>
      <c r="U18">
        <f t="shared" si="5"/>
        <v>0.14288314524936294</v>
      </c>
      <c r="V18">
        <v>0.9584</v>
      </c>
      <c r="W18">
        <f t="shared" si="6"/>
        <v>0.0007540519276160504</v>
      </c>
      <c r="X18">
        <v>1.082</v>
      </c>
      <c r="Y18">
        <f t="shared" si="7"/>
        <v>0.005004625346901018</v>
      </c>
      <c r="Z18">
        <v>27.93</v>
      </c>
      <c r="AA18">
        <f t="shared" si="8"/>
        <v>0.060743801652892566</v>
      </c>
    </row>
    <row r="19" spans="1:27" ht="12">
      <c r="A19" s="1" t="s">
        <v>187</v>
      </c>
      <c r="B19" s="1" t="s">
        <v>190</v>
      </c>
      <c r="C19" s="1" t="s">
        <v>106</v>
      </c>
      <c r="D19" s="1">
        <v>6.9</v>
      </c>
      <c r="E19">
        <v>40</v>
      </c>
      <c r="F19">
        <v>30</v>
      </c>
      <c r="G19">
        <v>30</v>
      </c>
      <c r="H19" s="1" t="s">
        <v>89</v>
      </c>
      <c r="I19" s="1">
        <v>1</v>
      </c>
      <c r="J19">
        <v>6557</v>
      </c>
      <c r="K19">
        <f t="shared" si="0"/>
        <v>8.179890219560878</v>
      </c>
      <c r="L19">
        <v>640.4</v>
      </c>
      <c r="M19">
        <f t="shared" si="1"/>
        <v>1.3171534348004936</v>
      </c>
      <c r="N19">
        <v>87.37</v>
      </c>
      <c r="O19">
        <f t="shared" si="2"/>
        <v>0.14105586051017116</v>
      </c>
      <c r="P19">
        <v>154.7</v>
      </c>
      <c r="Q19">
        <f t="shared" si="3"/>
        <v>0.19782608695652174</v>
      </c>
      <c r="R19">
        <v>10.49</v>
      </c>
      <c r="S19">
        <f t="shared" si="4"/>
        <v>0.008021104144364582</v>
      </c>
      <c r="T19">
        <v>122</v>
      </c>
      <c r="U19">
        <f t="shared" si="5"/>
        <v>0.11103021477975974</v>
      </c>
      <c r="V19">
        <v>0.4066</v>
      </c>
      <c r="W19">
        <f t="shared" si="6"/>
        <v>0.00031990558615263575</v>
      </c>
      <c r="X19">
        <v>1.948</v>
      </c>
      <c r="Y19">
        <f t="shared" si="7"/>
        <v>0.009010175763182238</v>
      </c>
      <c r="Z19">
        <v>25.78</v>
      </c>
      <c r="AA19">
        <f t="shared" si="8"/>
        <v>0.0560678555893867</v>
      </c>
    </row>
    <row r="20" spans="1:27" ht="12">
      <c r="A20" s="1" t="s">
        <v>187</v>
      </c>
      <c r="B20" s="1" t="s">
        <v>190</v>
      </c>
      <c r="C20" s="1" t="s">
        <v>107</v>
      </c>
      <c r="D20" s="1">
        <v>6.91</v>
      </c>
      <c r="E20">
        <v>46.25</v>
      </c>
      <c r="F20">
        <v>26.25</v>
      </c>
      <c r="G20">
        <v>27.5</v>
      </c>
      <c r="H20" s="1" t="s">
        <v>90</v>
      </c>
      <c r="I20" s="1">
        <v>1</v>
      </c>
      <c r="J20">
        <v>5525</v>
      </c>
      <c r="K20">
        <f t="shared" si="0"/>
        <v>6.89246506986028</v>
      </c>
      <c r="L20">
        <v>597.6</v>
      </c>
      <c r="M20">
        <f t="shared" si="1"/>
        <v>1.2291238173591115</v>
      </c>
      <c r="N20">
        <v>58.07</v>
      </c>
      <c r="O20">
        <f t="shared" si="2"/>
        <v>0.09375201808201486</v>
      </c>
      <c r="P20">
        <v>119.6</v>
      </c>
      <c r="Q20">
        <f t="shared" si="3"/>
        <v>0.15294117647058825</v>
      </c>
      <c r="R20">
        <v>9.545</v>
      </c>
      <c r="S20">
        <f t="shared" si="4"/>
        <v>0.007298516592751185</v>
      </c>
      <c r="T20">
        <v>163.8</v>
      </c>
      <c r="U20">
        <f t="shared" si="5"/>
        <v>0.14907171459774302</v>
      </c>
      <c r="V20">
        <v>0.5101</v>
      </c>
      <c r="W20">
        <f t="shared" si="6"/>
        <v>0.0004013375295043273</v>
      </c>
      <c r="X20">
        <v>1.168</v>
      </c>
      <c r="Y20">
        <f t="shared" si="7"/>
        <v>0.005402405180388529</v>
      </c>
      <c r="Z20">
        <v>20.21</v>
      </c>
      <c r="AA20">
        <f t="shared" si="8"/>
        <v>0.0439538929969552</v>
      </c>
    </row>
    <row r="21" spans="1:27" ht="12">
      <c r="A21" s="1" t="s">
        <v>187</v>
      </c>
      <c r="B21" s="1" t="s">
        <v>190</v>
      </c>
      <c r="C21" s="1" t="s">
        <v>108</v>
      </c>
      <c r="D21" s="1">
        <v>6.86</v>
      </c>
      <c r="E21">
        <v>35</v>
      </c>
      <c r="F21">
        <v>30</v>
      </c>
      <c r="G21">
        <v>35</v>
      </c>
      <c r="H21" s="1" t="s">
        <v>89</v>
      </c>
      <c r="I21" s="1">
        <v>1</v>
      </c>
      <c r="J21">
        <v>4619</v>
      </c>
      <c r="K21">
        <f t="shared" si="0"/>
        <v>5.762225548902196</v>
      </c>
      <c r="L21">
        <v>662.3</v>
      </c>
      <c r="M21">
        <f t="shared" si="1"/>
        <v>1.3621966269025092</v>
      </c>
      <c r="N21">
        <v>100.1</v>
      </c>
      <c r="O21">
        <f t="shared" si="2"/>
        <v>0.16160800774943493</v>
      </c>
      <c r="P21">
        <v>108.7</v>
      </c>
      <c r="Q21">
        <f t="shared" si="3"/>
        <v>0.13900255754475704</v>
      </c>
      <c r="R21">
        <v>4.627</v>
      </c>
      <c r="S21">
        <f t="shared" si="4"/>
        <v>0.003538002752714482</v>
      </c>
      <c r="T21">
        <v>181</v>
      </c>
      <c r="U21">
        <f t="shared" si="5"/>
        <v>0.1647251547142337</v>
      </c>
      <c r="V21">
        <v>0.924</v>
      </c>
      <c r="W21">
        <f t="shared" si="6"/>
        <v>0.0007269866247049568</v>
      </c>
      <c r="X21">
        <v>0.9085</v>
      </c>
      <c r="Y21">
        <f t="shared" si="7"/>
        <v>0.004202127659574468</v>
      </c>
      <c r="Z21">
        <v>20.69</v>
      </c>
      <c r="AA21">
        <f t="shared" si="8"/>
        <v>0.04499782514136582</v>
      </c>
    </row>
    <row r="22" spans="1:27" ht="12">
      <c r="A22" s="1" t="s">
        <v>187</v>
      </c>
      <c r="B22" s="1" t="s">
        <v>190</v>
      </c>
      <c r="C22" s="1" t="s">
        <v>193</v>
      </c>
      <c r="D22" s="1">
        <v>6.76</v>
      </c>
      <c r="E22">
        <v>27.4</v>
      </c>
      <c r="F22">
        <v>33.27</v>
      </c>
      <c r="G22">
        <v>39.32</v>
      </c>
      <c r="H22" s="1" t="s">
        <v>89</v>
      </c>
      <c r="I22" s="1">
        <v>0</v>
      </c>
      <c r="J22">
        <v>6576</v>
      </c>
      <c r="K22">
        <f t="shared" si="0"/>
        <v>8.203592814371257</v>
      </c>
      <c r="L22">
        <v>831.6</v>
      </c>
      <c r="M22">
        <f t="shared" si="1"/>
        <v>1.7104072398190044</v>
      </c>
      <c r="N22">
        <v>64.75</v>
      </c>
      <c r="O22">
        <f t="shared" si="2"/>
        <v>0.10453664836938974</v>
      </c>
      <c r="P22">
        <v>118.3</v>
      </c>
      <c r="Q22">
        <f t="shared" si="3"/>
        <v>0.15127877237851664</v>
      </c>
      <c r="R22">
        <v>5.905</v>
      </c>
      <c r="S22">
        <f t="shared" si="4"/>
        <v>0.004515216393944028</v>
      </c>
      <c r="T22">
        <v>117</v>
      </c>
      <c r="U22">
        <f t="shared" si="5"/>
        <v>0.106479796141245</v>
      </c>
      <c r="V22">
        <v>0.3652</v>
      </c>
      <c r="W22">
        <f t="shared" si="6"/>
        <v>0.0002873328088119591</v>
      </c>
      <c r="X22">
        <v>1.125</v>
      </c>
      <c r="Y22">
        <f t="shared" si="7"/>
        <v>0.005203515263644773</v>
      </c>
      <c r="Z22">
        <v>39.09</v>
      </c>
      <c r="AA22">
        <f t="shared" si="8"/>
        <v>0.08501522401043933</v>
      </c>
    </row>
    <row r="23" spans="1:27" ht="12">
      <c r="A23" s="1" t="s">
        <v>187</v>
      </c>
      <c r="B23" s="1" t="s">
        <v>190</v>
      </c>
      <c r="C23" s="1" t="s">
        <v>192</v>
      </c>
      <c r="D23" s="1">
        <v>7.37</v>
      </c>
      <c r="E23">
        <v>30</v>
      </c>
      <c r="F23">
        <v>27.5</v>
      </c>
      <c r="G23">
        <v>42.5</v>
      </c>
      <c r="H23" s="1" t="s">
        <v>95</v>
      </c>
      <c r="I23" s="1">
        <v>1</v>
      </c>
      <c r="J23">
        <v>7261</v>
      </c>
      <c r="K23">
        <f t="shared" si="0"/>
        <v>9.05813373253493</v>
      </c>
      <c r="L23">
        <v>1023</v>
      </c>
      <c r="M23">
        <f t="shared" si="1"/>
        <v>2.1040723981900453</v>
      </c>
      <c r="N23">
        <v>120.4</v>
      </c>
      <c r="O23">
        <f t="shared" si="2"/>
        <v>0.19438165967064905</v>
      </c>
      <c r="P23">
        <v>157.7</v>
      </c>
      <c r="Q23">
        <f t="shared" si="3"/>
        <v>0.20166240409207162</v>
      </c>
      <c r="R23">
        <v>6.766</v>
      </c>
      <c r="S23">
        <f t="shared" si="4"/>
        <v>0.005173573940969567</v>
      </c>
      <c r="T23">
        <v>69.24</v>
      </c>
      <c r="U23">
        <f t="shared" si="5"/>
        <v>0.06301419730615217</v>
      </c>
      <c r="V23">
        <v>0.2962</v>
      </c>
      <c r="W23">
        <f t="shared" si="6"/>
        <v>0.00023304484657749806</v>
      </c>
      <c r="X23">
        <v>5.542</v>
      </c>
      <c r="Y23">
        <f t="shared" si="7"/>
        <v>0.025633672525439407</v>
      </c>
      <c r="Z23">
        <v>73.83</v>
      </c>
      <c r="AA23">
        <f t="shared" si="8"/>
        <v>0.16056981296215747</v>
      </c>
    </row>
    <row r="24" spans="1:27" ht="12">
      <c r="A24" s="1" t="s">
        <v>187</v>
      </c>
      <c r="B24" s="1" t="s">
        <v>190</v>
      </c>
      <c r="C24" s="1" t="s">
        <v>109</v>
      </c>
      <c r="D24" s="1">
        <v>6.48</v>
      </c>
      <c r="E24">
        <v>16.25</v>
      </c>
      <c r="F24">
        <v>33.75</v>
      </c>
      <c r="G24">
        <v>50</v>
      </c>
      <c r="H24" s="1" t="s">
        <v>95</v>
      </c>
      <c r="I24" s="1">
        <v>1.5</v>
      </c>
      <c r="J24">
        <v>5282</v>
      </c>
      <c r="K24">
        <f t="shared" si="0"/>
        <v>6.589321357285429</v>
      </c>
      <c r="L24">
        <v>576.1</v>
      </c>
      <c r="M24">
        <f t="shared" si="1"/>
        <v>1.1849033319621556</v>
      </c>
      <c r="N24">
        <v>57.91</v>
      </c>
      <c r="O24">
        <f t="shared" si="2"/>
        <v>0.09349370358411366</v>
      </c>
      <c r="P24">
        <v>169.3</v>
      </c>
      <c r="Q24">
        <f t="shared" si="3"/>
        <v>0.21649616368286448</v>
      </c>
      <c r="R24">
        <v>5.97</v>
      </c>
      <c r="S24">
        <f t="shared" si="4"/>
        <v>0.004564918183208442</v>
      </c>
      <c r="T24">
        <v>144</v>
      </c>
      <c r="U24">
        <f t="shared" si="5"/>
        <v>0.1310520567892246</v>
      </c>
      <c r="V24">
        <v>1.29</v>
      </c>
      <c r="W24">
        <f t="shared" si="6"/>
        <v>0.001014948859166011</v>
      </c>
      <c r="X24">
        <v>4.676</v>
      </c>
      <c r="Y24">
        <f t="shared" si="7"/>
        <v>0.02162812210915819</v>
      </c>
      <c r="Z24">
        <v>34.61</v>
      </c>
      <c r="AA24">
        <f t="shared" si="8"/>
        <v>0.0752718573292736</v>
      </c>
    </row>
    <row r="25" spans="1:27" ht="12">
      <c r="A25" s="1" t="s">
        <v>187</v>
      </c>
      <c r="B25" s="1" t="s">
        <v>190</v>
      </c>
      <c r="C25" s="1" t="s">
        <v>110</v>
      </c>
      <c r="D25" s="1">
        <v>7.14</v>
      </c>
      <c r="E25">
        <v>17.5</v>
      </c>
      <c r="F25">
        <v>38.75</v>
      </c>
      <c r="G25">
        <v>43.75</v>
      </c>
      <c r="H25" s="1" t="s">
        <v>95</v>
      </c>
      <c r="I25" s="1">
        <v>0</v>
      </c>
      <c r="J25">
        <v>6307</v>
      </c>
      <c r="K25">
        <f t="shared" si="0"/>
        <v>7.868013972055889</v>
      </c>
      <c r="L25">
        <v>690.1</v>
      </c>
      <c r="M25">
        <f t="shared" si="1"/>
        <v>1.4193747429041548</v>
      </c>
      <c r="N25">
        <v>75.98</v>
      </c>
      <c r="O25">
        <f t="shared" si="2"/>
        <v>0.12266709719082985</v>
      </c>
      <c r="P25">
        <v>187.6</v>
      </c>
      <c r="Q25">
        <f t="shared" si="3"/>
        <v>0.23989769820971868</v>
      </c>
      <c r="R25">
        <v>5.588</v>
      </c>
      <c r="S25">
        <f t="shared" si="4"/>
        <v>0.004272824590916042</v>
      </c>
      <c r="T25">
        <v>132</v>
      </c>
      <c r="U25">
        <f t="shared" si="5"/>
        <v>0.12013105205678923</v>
      </c>
      <c r="V25">
        <v>0.6549</v>
      </c>
      <c r="W25">
        <f t="shared" si="6"/>
        <v>0.0005152635719905586</v>
      </c>
      <c r="X25">
        <v>4.546</v>
      </c>
      <c r="Y25">
        <f t="shared" si="7"/>
        <v>0.021026827012025903</v>
      </c>
      <c r="Z25">
        <v>31.08</v>
      </c>
      <c r="AA25">
        <f t="shared" si="8"/>
        <v>0.06759460635058721</v>
      </c>
    </row>
    <row r="26" spans="1:27" ht="12">
      <c r="A26" s="1" t="s">
        <v>187</v>
      </c>
      <c r="B26" s="1" t="s">
        <v>190</v>
      </c>
      <c r="C26" s="1" t="s">
        <v>111</v>
      </c>
      <c r="D26" s="1">
        <v>5.58</v>
      </c>
      <c r="E26">
        <v>16.25</v>
      </c>
      <c r="F26">
        <v>28.75</v>
      </c>
      <c r="G26">
        <v>55</v>
      </c>
      <c r="H26" s="1" t="s">
        <v>95</v>
      </c>
      <c r="I26" s="1">
        <v>2</v>
      </c>
      <c r="J26">
        <v>4713</v>
      </c>
      <c r="K26">
        <f t="shared" si="0"/>
        <v>5.879491017964072</v>
      </c>
      <c r="L26">
        <v>628</v>
      </c>
      <c r="M26">
        <f t="shared" si="1"/>
        <v>1.2916495269436445</v>
      </c>
      <c r="N26">
        <v>35.69</v>
      </c>
      <c r="O26">
        <f t="shared" si="2"/>
        <v>0.057620277688085246</v>
      </c>
      <c r="P26">
        <v>177.9</v>
      </c>
      <c r="Q26">
        <f t="shared" si="3"/>
        <v>0.22749360613810743</v>
      </c>
      <c r="R26">
        <v>3.819</v>
      </c>
      <c r="S26">
        <f t="shared" si="4"/>
        <v>0.0029201712800122344</v>
      </c>
      <c r="T26">
        <v>98.01</v>
      </c>
      <c r="U26">
        <f t="shared" si="5"/>
        <v>0.089197306152166</v>
      </c>
      <c r="V26">
        <v>1.283</v>
      </c>
      <c r="W26">
        <f t="shared" si="6"/>
        <v>0.0010094413847364279</v>
      </c>
      <c r="X26">
        <v>3.29</v>
      </c>
      <c r="Y26">
        <f t="shared" si="7"/>
        <v>0.015217391304347827</v>
      </c>
      <c r="Z26">
        <v>39.05</v>
      </c>
      <c r="AA26">
        <f t="shared" si="8"/>
        <v>0.08492822966507177</v>
      </c>
    </row>
    <row r="27" spans="1:27" ht="12">
      <c r="A27" s="1" t="s">
        <v>187</v>
      </c>
      <c r="B27" s="1" t="s">
        <v>190</v>
      </c>
      <c r="C27" s="1" t="s">
        <v>194</v>
      </c>
      <c r="D27" s="1">
        <v>6.82</v>
      </c>
      <c r="E27">
        <v>13.75</v>
      </c>
      <c r="F27">
        <v>41.25</v>
      </c>
      <c r="G27">
        <v>45</v>
      </c>
      <c r="H27" s="1" t="s">
        <v>93</v>
      </c>
      <c r="I27" s="1">
        <v>0</v>
      </c>
      <c r="J27">
        <v>6145</v>
      </c>
      <c r="K27">
        <f t="shared" si="0"/>
        <v>7.6659181636726546</v>
      </c>
      <c r="L27">
        <v>615.2</v>
      </c>
      <c r="M27">
        <f t="shared" si="1"/>
        <v>1.265322912381736</v>
      </c>
      <c r="N27">
        <v>74.12</v>
      </c>
      <c r="O27">
        <f t="shared" si="2"/>
        <v>0.11966419115272846</v>
      </c>
      <c r="P27">
        <v>179.4</v>
      </c>
      <c r="Q27">
        <f t="shared" si="3"/>
        <v>0.22941176470588237</v>
      </c>
      <c r="R27">
        <v>6.698</v>
      </c>
      <c r="S27">
        <f t="shared" si="4"/>
        <v>0.005121578222969873</v>
      </c>
      <c r="T27">
        <v>144.3</v>
      </c>
      <c r="U27">
        <f t="shared" si="5"/>
        <v>0.1313250819075355</v>
      </c>
      <c r="V27">
        <v>1.048</v>
      </c>
      <c r="W27">
        <f t="shared" si="6"/>
        <v>0.0008245476003147129</v>
      </c>
      <c r="X27">
        <v>1.125</v>
      </c>
      <c r="Y27">
        <f t="shared" si="7"/>
        <v>0.005203515263644773</v>
      </c>
      <c r="Z27">
        <v>26.61</v>
      </c>
      <c r="AA27">
        <f t="shared" si="8"/>
        <v>0.057872988255763376</v>
      </c>
    </row>
    <row r="28" spans="1:27" ht="12">
      <c r="A28" s="1" t="s">
        <v>187</v>
      </c>
      <c r="B28" s="1" t="s">
        <v>190</v>
      </c>
      <c r="C28" s="1" t="s">
        <v>112</v>
      </c>
      <c r="D28" s="1">
        <v>7.66</v>
      </c>
      <c r="E28">
        <v>20</v>
      </c>
      <c r="F28">
        <v>41.25</v>
      </c>
      <c r="G28">
        <v>38.75</v>
      </c>
      <c r="H28" s="1" t="s">
        <v>89</v>
      </c>
      <c r="I28" s="1">
        <v>0</v>
      </c>
      <c r="J28">
        <v>5210</v>
      </c>
      <c r="K28">
        <f t="shared" si="0"/>
        <v>6.499500998003992</v>
      </c>
      <c r="L28">
        <v>439</v>
      </c>
      <c r="M28">
        <f t="shared" si="1"/>
        <v>0.9029206088029618</v>
      </c>
      <c r="N28">
        <v>104.2</v>
      </c>
      <c r="O28">
        <f t="shared" si="2"/>
        <v>0.16822731675815308</v>
      </c>
      <c r="P28">
        <v>118.4</v>
      </c>
      <c r="Q28">
        <f t="shared" si="3"/>
        <v>0.1514066496163683</v>
      </c>
      <c r="R28">
        <v>5.55</v>
      </c>
      <c r="S28">
        <f t="shared" si="4"/>
        <v>0.004243768160269154</v>
      </c>
      <c r="T28">
        <v>118.3</v>
      </c>
      <c r="U28">
        <f t="shared" si="5"/>
        <v>0.10766290498725883</v>
      </c>
      <c r="V28">
        <v>1.359</v>
      </c>
      <c r="W28">
        <f t="shared" si="6"/>
        <v>0.001069236821400472</v>
      </c>
      <c r="X28">
        <v>5.542</v>
      </c>
      <c r="Y28">
        <f t="shared" si="7"/>
        <v>0.025633672525439407</v>
      </c>
      <c r="Z28">
        <v>34.33</v>
      </c>
      <c r="AA28">
        <f t="shared" si="8"/>
        <v>0.07466289691170074</v>
      </c>
    </row>
    <row r="29" spans="1:27" ht="12">
      <c r="A29" s="1" t="s">
        <v>187</v>
      </c>
      <c r="B29" s="1" t="s">
        <v>190</v>
      </c>
      <c r="C29" s="1" t="s">
        <v>113</v>
      </c>
      <c r="D29" s="1">
        <v>6.39</v>
      </c>
      <c r="E29">
        <v>57.5</v>
      </c>
      <c r="F29">
        <v>22.5</v>
      </c>
      <c r="G29">
        <v>20</v>
      </c>
      <c r="H29" s="1" t="s">
        <v>90</v>
      </c>
      <c r="I29" s="1">
        <v>1</v>
      </c>
      <c r="J29">
        <v>4193</v>
      </c>
      <c r="K29">
        <f t="shared" si="0"/>
        <v>5.230788423153693</v>
      </c>
      <c r="L29">
        <v>439.7</v>
      </c>
      <c r="M29">
        <f t="shared" si="1"/>
        <v>0.9043603455368161</v>
      </c>
      <c r="N29">
        <v>96.95</v>
      </c>
      <c r="O29">
        <f t="shared" si="2"/>
        <v>0.1565224410720052</v>
      </c>
      <c r="P29">
        <v>83.73</v>
      </c>
      <c r="Q29">
        <f t="shared" si="3"/>
        <v>0.10707161125319695</v>
      </c>
      <c r="R29">
        <v>7.674</v>
      </c>
      <c r="S29">
        <f t="shared" si="4"/>
        <v>0.005867869704847836</v>
      </c>
      <c r="T29">
        <v>156.5</v>
      </c>
      <c r="U29">
        <f t="shared" si="5"/>
        <v>0.14242810338551146</v>
      </c>
      <c r="V29">
        <v>1.007</v>
      </c>
      <c r="W29">
        <f t="shared" si="6"/>
        <v>0.0007922895357985837</v>
      </c>
      <c r="X29">
        <v>4.07</v>
      </c>
      <c r="Y29">
        <f t="shared" si="7"/>
        <v>0.018825161887141537</v>
      </c>
      <c r="Z29">
        <v>27.05</v>
      </c>
      <c r="AA29">
        <f t="shared" si="8"/>
        <v>0.05882992605480644</v>
      </c>
    </row>
    <row r="30" spans="1:27" ht="12">
      <c r="A30" s="1" t="s">
        <v>187</v>
      </c>
      <c r="B30" s="1" t="s">
        <v>190</v>
      </c>
      <c r="C30" s="1" t="s">
        <v>114</v>
      </c>
      <c r="D30" s="1">
        <v>6.47</v>
      </c>
      <c r="E30">
        <v>40</v>
      </c>
      <c r="F30">
        <v>25</v>
      </c>
      <c r="G30">
        <v>35</v>
      </c>
      <c r="H30" s="1" t="s">
        <v>89</v>
      </c>
      <c r="I30" s="1">
        <v>1</v>
      </c>
      <c r="J30">
        <v>4213</v>
      </c>
      <c r="K30">
        <f t="shared" si="0"/>
        <v>5.255738522954092</v>
      </c>
      <c r="L30">
        <v>393.8</v>
      </c>
      <c r="M30">
        <f t="shared" si="1"/>
        <v>0.8099547511312217</v>
      </c>
      <c r="N30">
        <v>36.5</v>
      </c>
      <c r="O30">
        <f t="shared" si="2"/>
        <v>0.05892799483371005</v>
      </c>
      <c r="P30">
        <v>106.3</v>
      </c>
      <c r="Q30">
        <f t="shared" si="3"/>
        <v>0.13593350383631714</v>
      </c>
      <c r="R30">
        <v>4.812</v>
      </c>
      <c r="S30">
        <f t="shared" si="4"/>
        <v>0.003679461691390121</v>
      </c>
      <c r="T30">
        <v>121.3</v>
      </c>
      <c r="U30">
        <f t="shared" si="5"/>
        <v>0.11039315617036767</v>
      </c>
      <c r="V30">
        <v>0.9171</v>
      </c>
      <c r="W30">
        <f t="shared" si="6"/>
        <v>0.0007215578284815107</v>
      </c>
      <c r="X30">
        <v>6.148</v>
      </c>
      <c r="Y30">
        <f t="shared" si="7"/>
        <v>0.02843663274745606</v>
      </c>
      <c r="Z30">
        <v>26.87</v>
      </c>
      <c r="AA30">
        <f t="shared" si="8"/>
        <v>0.058438451500652466</v>
      </c>
    </row>
    <row r="31" spans="1:27" ht="12">
      <c r="A31" s="1" t="s">
        <v>187</v>
      </c>
      <c r="B31" s="1" t="s">
        <v>190</v>
      </c>
      <c r="C31" s="1" t="s">
        <v>115</v>
      </c>
      <c r="D31" s="1">
        <v>6.18</v>
      </c>
      <c r="E31">
        <v>45</v>
      </c>
      <c r="F31">
        <v>22.5</v>
      </c>
      <c r="G31">
        <v>32.5</v>
      </c>
      <c r="H31" s="1" t="s">
        <v>90</v>
      </c>
      <c r="I31" s="1">
        <v>2</v>
      </c>
      <c r="J31">
        <v>2890</v>
      </c>
      <c r="K31">
        <f t="shared" si="0"/>
        <v>3.6052894211576847</v>
      </c>
      <c r="L31">
        <v>473</v>
      </c>
      <c r="M31">
        <f t="shared" si="1"/>
        <v>0.9728506787330317</v>
      </c>
      <c r="N31">
        <v>16.47</v>
      </c>
      <c r="O31">
        <f t="shared" si="2"/>
        <v>0.02659024862770423</v>
      </c>
      <c r="P31">
        <v>120.5</v>
      </c>
      <c r="Q31">
        <f t="shared" si="3"/>
        <v>0.1540920716112532</v>
      </c>
      <c r="R31">
        <v>7.044</v>
      </c>
      <c r="S31">
        <f t="shared" si="4"/>
        <v>0.005386144670438905</v>
      </c>
      <c r="T31">
        <v>172.5</v>
      </c>
      <c r="U31">
        <f t="shared" si="5"/>
        <v>0.15698944302875864</v>
      </c>
      <c r="V31">
        <v>1.207</v>
      </c>
      <c r="W31">
        <f t="shared" si="6"/>
        <v>0.000949645948072384</v>
      </c>
      <c r="X31">
        <v>5.499</v>
      </c>
      <c r="Y31">
        <f t="shared" si="7"/>
        <v>0.02543478260869565</v>
      </c>
      <c r="Z31">
        <v>37.98</v>
      </c>
      <c r="AA31">
        <f t="shared" si="8"/>
        <v>0.08260113092648978</v>
      </c>
    </row>
    <row r="32" spans="1:27" ht="12">
      <c r="A32" s="1" t="s">
        <v>187</v>
      </c>
      <c r="B32" s="1" t="s">
        <v>190</v>
      </c>
      <c r="C32" s="1" t="s">
        <v>116</v>
      </c>
      <c r="D32" s="1">
        <v>6.55</v>
      </c>
      <c r="E32">
        <v>30</v>
      </c>
      <c r="F32">
        <v>31.25</v>
      </c>
      <c r="G32">
        <v>38.75</v>
      </c>
      <c r="H32" s="1" t="s">
        <v>89</v>
      </c>
      <c r="I32" s="1">
        <v>1</v>
      </c>
      <c r="J32">
        <v>6290</v>
      </c>
      <c r="K32">
        <f t="shared" si="0"/>
        <v>7.846806387225549</v>
      </c>
      <c r="L32">
        <v>725.3</v>
      </c>
      <c r="M32">
        <f t="shared" si="1"/>
        <v>1.4917729329494034</v>
      </c>
      <c r="N32">
        <v>27.43</v>
      </c>
      <c r="O32">
        <f t="shared" si="2"/>
        <v>0.04428479173393607</v>
      </c>
      <c r="P32">
        <v>118.7</v>
      </c>
      <c r="Q32">
        <f t="shared" si="3"/>
        <v>0.15179028132992328</v>
      </c>
      <c r="R32">
        <v>7.221</v>
      </c>
      <c r="S32">
        <f t="shared" si="4"/>
        <v>0.005521486465820462</v>
      </c>
      <c r="T32">
        <v>157</v>
      </c>
      <c r="U32">
        <f t="shared" si="5"/>
        <v>0.14288314524936294</v>
      </c>
      <c r="V32">
        <v>0.5032</v>
      </c>
      <c r="W32">
        <f t="shared" si="6"/>
        <v>0.00039590873328088116</v>
      </c>
      <c r="X32">
        <v>4.46</v>
      </c>
      <c r="Y32">
        <f t="shared" si="7"/>
        <v>0.02062904717853839</v>
      </c>
      <c r="Z32">
        <v>32.38</v>
      </c>
      <c r="AA32">
        <f t="shared" si="8"/>
        <v>0.07042192257503263</v>
      </c>
    </row>
    <row r="33" spans="1:27" ht="12">
      <c r="A33" s="1" t="s">
        <v>187</v>
      </c>
      <c r="B33" s="1" t="s">
        <v>190</v>
      </c>
      <c r="C33" s="1" t="s">
        <v>117</v>
      </c>
      <c r="D33" s="1">
        <v>6.48</v>
      </c>
      <c r="E33">
        <v>50</v>
      </c>
      <c r="F33">
        <v>20</v>
      </c>
      <c r="G33">
        <v>30</v>
      </c>
      <c r="H33" s="1" t="s">
        <v>90</v>
      </c>
      <c r="I33" s="1">
        <v>0</v>
      </c>
      <c r="J33">
        <v>3672</v>
      </c>
      <c r="K33">
        <f t="shared" si="0"/>
        <v>4.580838323353293</v>
      </c>
      <c r="L33">
        <v>389</v>
      </c>
      <c r="M33">
        <f t="shared" si="1"/>
        <v>0.800082270670506</v>
      </c>
      <c r="N33">
        <v>42.58</v>
      </c>
      <c r="O33">
        <f t="shared" si="2"/>
        <v>0.06874394575395544</v>
      </c>
      <c r="P33">
        <v>89.71</v>
      </c>
      <c r="Q33">
        <f t="shared" si="3"/>
        <v>0.11471867007672634</v>
      </c>
      <c r="R33">
        <v>8.171</v>
      </c>
      <c r="S33">
        <f t="shared" si="4"/>
        <v>0.006247897231992659</v>
      </c>
      <c r="T33">
        <v>171</v>
      </c>
      <c r="U33">
        <f t="shared" si="5"/>
        <v>0.15562431743720423</v>
      </c>
      <c r="V33">
        <v>1.421</v>
      </c>
      <c r="W33">
        <f t="shared" si="6"/>
        <v>0.0011180173092053501</v>
      </c>
      <c r="X33">
        <v>4.026</v>
      </c>
      <c r="Y33">
        <f t="shared" si="7"/>
        <v>0.01862164662349676</v>
      </c>
      <c r="Z33">
        <v>28.49</v>
      </c>
      <c r="AA33">
        <f t="shared" si="8"/>
        <v>0.06196172248803828</v>
      </c>
    </row>
    <row r="34" spans="1:27" ht="12">
      <c r="A34" s="1" t="s">
        <v>187</v>
      </c>
      <c r="B34" s="1" t="s">
        <v>190</v>
      </c>
      <c r="C34" s="1" t="s">
        <v>195</v>
      </c>
      <c r="D34" s="1">
        <v>5.59</v>
      </c>
      <c r="E34">
        <v>51.25</v>
      </c>
      <c r="F34">
        <v>22.5</v>
      </c>
      <c r="G34">
        <v>26.25</v>
      </c>
      <c r="H34" s="1" t="s">
        <v>90</v>
      </c>
      <c r="I34" s="1">
        <v>5</v>
      </c>
      <c r="J34">
        <v>3126</v>
      </c>
      <c r="K34">
        <f t="shared" si="0"/>
        <v>3.8997005988023954</v>
      </c>
      <c r="L34">
        <v>429.1</v>
      </c>
      <c r="M34">
        <f t="shared" si="1"/>
        <v>0.8825586178527355</v>
      </c>
      <c r="N34">
        <v>22.53</v>
      </c>
      <c r="O34">
        <f t="shared" si="2"/>
        <v>0.03637391023571199</v>
      </c>
      <c r="P34">
        <v>108.6</v>
      </c>
      <c r="Q34">
        <f t="shared" si="3"/>
        <v>0.13887468030690536</v>
      </c>
      <c r="R34">
        <v>3.562</v>
      </c>
      <c r="S34">
        <f t="shared" si="4"/>
        <v>0.0027236580516898606</v>
      </c>
      <c r="T34">
        <v>126.3</v>
      </c>
      <c r="U34">
        <f t="shared" si="5"/>
        <v>0.11494357480888241</v>
      </c>
      <c r="V34">
        <v>1.49</v>
      </c>
      <c r="W34">
        <f t="shared" si="6"/>
        <v>0.0011723052714398112</v>
      </c>
      <c r="X34">
        <v>0.3888</v>
      </c>
      <c r="Y34">
        <f t="shared" si="7"/>
        <v>0.0017983348751156336</v>
      </c>
      <c r="Z34">
        <v>28.21</v>
      </c>
      <c r="AA34">
        <f t="shared" si="8"/>
        <v>0.06135276207046542</v>
      </c>
    </row>
    <row r="35" spans="1:27" ht="12">
      <c r="A35" s="1" t="s">
        <v>187</v>
      </c>
      <c r="B35" s="1" t="s">
        <v>190</v>
      </c>
      <c r="C35" s="1" t="s">
        <v>196</v>
      </c>
      <c r="D35" s="1">
        <v>5.7</v>
      </c>
      <c r="E35">
        <v>21.52</v>
      </c>
      <c r="F35">
        <v>20.25</v>
      </c>
      <c r="G35">
        <v>58.23</v>
      </c>
      <c r="H35" s="1" t="s">
        <v>95</v>
      </c>
      <c r="I35" s="1">
        <v>3</v>
      </c>
      <c r="J35">
        <v>4743</v>
      </c>
      <c r="K35">
        <f t="shared" si="0"/>
        <v>5.916916167664671</v>
      </c>
      <c r="L35">
        <v>556.9</v>
      </c>
      <c r="M35">
        <f t="shared" si="1"/>
        <v>1.1454134101192923</v>
      </c>
      <c r="N35">
        <v>43.02</v>
      </c>
      <c r="O35">
        <f t="shared" si="2"/>
        <v>0.06945431062318373</v>
      </c>
      <c r="P35">
        <v>195</v>
      </c>
      <c r="Q35">
        <f t="shared" si="3"/>
        <v>0.2493606138107417</v>
      </c>
      <c r="R35">
        <v>3.804</v>
      </c>
      <c r="S35">
        <f t="shared" si="4"/>
        <v>0.002908701636335831</v>
      </c>
      <c r="T35">
        <v>181.5</v>
      </c>
      <c r="U35">
        <f t="shared" si="5"/>
        <v>0.1651801965780852</v>
      </c>
      <c r="V35">
        <v>1.545</v>
      </c>
      <c r="W35">
        <f t="shared" si="6"/>
        <v>0.001215578284815106</v>
      </c>
      <c r="X35">
        <v>0.5187</v>
      </c>
      <c r="Y35">
        <f t="shared" si="7"/>
        <v>0.002399167437557817</v>
      </c>
      <c r="Z35">
        <v>33.08</v>
      </c>
      <c r="AA35">
        <f t="shared" si="8"/>
        <v>0.07194432361896477</v>
      </c>
    </row>
    <row r="36" spans="1:27" ht="12">
      <c r="A36" s="1" t="s">
        <v>187</v>
      </c>
      <c r="B36" s="1" t="s">
        <v>285</v>
      </c>
      <c r="C36" s="1" t="s">
        <v>118</v>
      </c>
      <c r="D36" s="1">
        <v>4.04</v>
      </c>
      <c r="E36">
        <v>62.5</v>
      </c>
      <c r="F36">
        <v>13.75</v>
      </c>
      <c r="G36">
        <v>23.75</v>
      </c>
      <c r="H36" s="1" t="s">
        <v>90</v>
      </c>
      <c r="I36" s="1">
        <v>5.5</v>
      </c>
      <c r="J36">
        <v>115.3</v>
      </c>
      <c r="K36">
        <f t="shared" si="0"/>
        <v>0.14383732534930138</v>
      </c>
      <c r="L36">
        <v>31.48</v>
      </c>
      <c r="M36">
        <f t="shared" si="1"/>
        <v>0.06474701768819416</v>
      </c>
      <c r="N36">
        <v>13.76</v>
      </c>
      <c r="O36">
        <f t="shared" si="2"/>
        <v>0.022215046819502746</v>
      </c>
      <c r="P36">
        <v>74.87</v>
      </c>
      <c r="Q36">
        <f t="shared" si="3"/>
        <v>0.09574168797953965</v>
      </c>
      <c r="R36">
        <v>21.36</v>
      </c>
      <c r="S36">
        <f t="shared" si="4"/>
        <v>0.016332772595198043</v>
      </c>
      <c r="T36">
        <v>309.3</v>
      </c>
      <c r="U36">
        <f t="shared" si="5"/>
        <v>0.28148889697852203</v>
      </c>
      <c r="V36">
        <v>1.227</v>
      </c>
      <c r="W36">
        <f t="shared" si="6"/>
        <v>0.000965381589299764</v>
      </c>
      <c r="X36">
        <v>0.0857</v>
      </c>
      <c r="Y36">
        <f t="shared" si="7"/>
        <v>0.0003963922294172063</v>
      </c>
      <c r="Z36">
        <v>12.08</v>
      </c>
      <c r="AA36">
        <f t="shared" si="8"/>
        <v>0.026272292301000436</v>
      </c>
    </row>
    <row r="37" spans="1:27" ht="12">
      <c r="A37" s="1" t="s">
        <v>187</v>
      </c>
      <c r="B37" s="1" t="s">
        <v>285</v>
      </c>
      <c r="C37" s="1" t="s">
        <v>119</v>
      </c>
      <c r="D37" s="1">
        <v>5.08</v>
      </c>
      <c r="E37">
        <v>73.75</v>
      </c>
      <c r="F37">
        <v>16.25</v>
      </c>
      <c r="G37">
        <v>10</v>
      </c>
      <c r="H37" s="1" t="s">
        <v>85</v>
      </c>
      <c r="I37" s="1">
        <v>10</v>
      </c>
      <c r="J37">
        <v>381.9</v>
      </c>
      <c r="K37">
        <f t="shared" si="0"/>
        <v>0.47642215568862273</v>
      </c>
      <c r="L37">
        <v>171.2</v>
      </c>
      <c r="M37">
        <f t="shared" si="1"/>
        <v>0.3521184697655286</v>
      </c>
      <c r="N37">
        <v>9.461</v>
      </c>
      <c r="O37">
        <f t="shared" si="2"/>
        <v>0.015274459154020021</v>
      </c>
      <c r="P37">
        <v>99.91</v>
      </c>
      <c r="Q37">
        <f t="shared" si="3"/>
        <v>0.12776214833759592</v>
      </c>
      <c r="R37">
        <v>23.31</v>
      </c>
      <c r="S37">
        <f t="shared" si="4"/>
        <v>0.017823826273130446</v>
      </c>
      <c r="T37">
        <v>418.1</v>
      </c>
      <c r="U37">
        <f t="shared" si="5"/>
        <v>0.38050600655260286</v>
      </c>
      <c r="V37">
        <v>1.041</v>
      </c>
      <c r="W37">
        <f t="shared" si="6"/>
        <v>0.0008190401258851297</v>
      </c>
      <c r="X37">
        <v>0.2156</v>
      </c>
      <c r="Y37">
        <f t="shared" si="7"/>
        <v>0.0009972247918593896</v>
      </c>
      <c r="Z37">
        <v>13.99</v>
      </c>
      <c r="AA37">
        <f t="shared" si="8"/>
        <v>0.030426272292301004</v>
      </c>
    </row>
    <row r="38" spans="1:27" ht="12">
      <c r="A38" s="1" t="s">
        <v>187</v>
      </c>
      <c r="B38" s="1" t="s">
        <v>285</v>
      </c>
      <c r="C38" s="1" t="s">
        <v>120</v>
      </c>
      <c r="D38" s="1">
        <v>5.43</v>
      </c>
      <c r="E38">
        <v>77.5</v>
      </c>
      <c r="F38">
        <v>16.25</v>
      </c>
      <c r="G38">
        <v>6.25</v>
      </c>
      <c r="H38" s="1" t="s">
        <v>85</v>
      </c>
      <c r="I38" s="1">
        <v>0</v>
      </c>
      <c r="J38">
        <v>854.8</v>
      </c>
      <c r="K38">
        <f t="shared" si="0"/>
        <v>1.066367265469062</v>
      </c>
      <c r="L38">
        <v>160.4</v>
      </c>
      <c r="M38">
        <f t="shared" si="1"/>
        <v>0.32990538872891817</v>
      </c>
      <c r="N38">
        <v>12.1</v>
      </c>
      <c r="O38">
        <f t="shared" si="2"/>
        <v>0.01953503390377785</v>
      </c>
      <c r="P38">
        <v>92.62</v>
      </c>
      <c r="Q38">
        <f t="shared" si="3"/>
        <v>0.11843989769820973</v>
      </c>
      <c r="R38">
        <v>23.21</v>
      </c>
      <c r="S38">
        <f t="shared" si="4"/>
        <v>0.017747361981954427</v>
      </c>
      <c r="T38">
        <v>585.4</v>
      </c>
      <c r="U38">
        <f t="shared" si="5"/>
        <v>0.5327630141973061</v>
      </c>
      <c r="V38">
        <v>0.4894</v>
      </c>
      <c r="W38">
        <f t="shared" si="6"/>
        <v>0.00038505114083398897</v>
      </c>
      <c r="X38">
        <v>0.3455</v>
      </c>
      <c r="Y38">
        <f t="shared" si="7"/>
        <v>0.0015980573543015724</v>
      </c>
      <c r="Z38">
        <v>9.987</v>
      </c>
      <c r="AA38">
        <f t="shared" si="8"/>
        <v>0.021720313179643326</v>
      </c>
    </row>
    <row r="39" spans="1:27" ht="12">
      <c r="A39" s="1" t="s">
        <v>187</v>
      </c>
      <c r="B39" s="1" t="s">
        <v>285</v>
      </c>
      <c r="C39" s="1" t="s">
        <v>121</v>
      </c>
      <c r="D39" s="1">
        <v>4.73</v>
      </c>
      <c r="E39">
        <v>83.17</v>
      </c>
      <c r="F39">
        <v>8.42</v>
      </c>
      <c r="G39">
        <v>8.42</v>
      </c>
      <c r="H39" s="1" t="s">
        <v>122</v>
      </c>
      <c r="I39" s="1">
        <v>0</v>
      </c>
      <c r="J39">
        <v>263</v>
      </c>
      <c r="K39">
        <f t="shared" si="0"/>
        <v>0.3280938123752495</v>
      </c>
      <c r="L39">
        <v>64.23</v>
      </c>
      <c r="M39">
        <f t="shared" si="1"/>
        <v>0.1321061291649527</v>
      </c>
      <c r="N39">
        <v>7.246</v>
      </c>
      <c r="O39">
        <f t="shared" si="2"/>
        <v>0.011698417823700357</v>
      </c>
      <c r="P39">
        <v>63.49</v>
      </c>
      <c r="Q39">
        <f t="shared" si="3"/>
        <v>0.08118925831202047</v>
      </c>
      <c r="R39">
        <v>11.94</v>
      </c>
      <c r="S39">
        <f t="shared" si="4"/>
        <v>0.009129836366416883</v>
      </c>
      <c r="T39">
        <v>524.7</v>
      </c>
      <c r="U39">
        <f t="shared" si="5"/>
        <v>0.4775209319257372</v>
      </c>
      <c r="V39">
        <v>0.717</v>
      </c>
      <c r="W39">
        <f t="shared" si="6"/>
        <v>0.0005641227380015735</v>
      </c>
      <c r="X39">
        <v>0.2156</v>
      </c>
      <c r="Y39">
        <f t="shared" si="7"/>
        <v>0.0009972247918593896</v>
      </c>
      <c r="Z39">
        <v>22.57</v>
      </c>
      <c r="AA39">
        <f t="shared" si="8"/>
        <v>0.04908655937364072</v>
      </c>
    </row>
    <row r="40" spans="1:27" ht="12">
      <c r="A40" s="1" t="s">
        <v>187</v>
      </c>
      <c r="B40" s="1" t="s">
        <v>285</v>
      </c>
      <c r="C40" s="1" t="s">
        <v>123</v>
      </c>
      <c r="D40" s="1">
        <v>4.66</v>
      </c>
      <c r="E40">
        <v>82.5</v>
      </c>
      <c r="F40">
        <v>10</v>
      </c>
      <c r="G40">
        <v>7.5</v>
      </c>
      <c r="H40" s="1" t="s">
        <v>122</v>
      </c>
      <c r="I40" s="1">
        <v>5</v>
      </c>
      <c r="J40">
        <v>162.9</v>
      </c>
      <c r="K40">
        <f t="shared" si="0"/>
        <v>0.2032185628742515</v>
      </c>
      <c r="L40">
        <v>59.72</v>
      </c>
      <c r="M40">
        <f t="shared" si="1"/>
        <v>0.12283011106540517</v>
      </c>
      <c r="N40">
        <v>6.891</v>
      </c>
      <c r="O40">
        <f t="shared" si="2"/>
        <v>0.01112528253148208</v>
      </c>
      <c r="P40">
        <v>81.73</v>
      </c>
      <c r="Q40">
        <f t="shared" si="3"/>
        <v>0.1045140664961637</v>
      </c>
      <c r="R40">
        <v>12.05</v>
      </c>
      <c r="S40">
        <f t="shared" si="4"/>
        <v>0.009213947086710507</v>
      </c>
      <c r="T40">
        <v>356.9</v>
      </c>
      <c r="U40">
        <f t="shared" si="5"/>
        <v>0.32480888241718237</v>
      </c>
      <c r="V40">
        <v>0.5238</v>
      </c>
      <c r="W40">
        <f t="shared" si="6"/>
        <v>0.00041211644374508264</v>
      </c>
      <c r="X40">
        <v>0.1723</v>
      </c>
      <c r="Y40">
        <f t="shared" si="7"/>
        <v>0.0007969472710453284</v>
      </c>
      <c r="Z40">
        <v>9.775</v>
      </c>
      <c r="AA40">
        <f t="shared" si="8"/>
        <v>0.021259243149195306</v>
      </c>
    </row>
    <row r="41" spans="1:27" ht="12">
      <c r="A41" s="1" t="s">
        <v>187</v>
      </c>
      <c r="B41" s="1" t="s">
        <v>285</v>
      </c>
      <c r="C41" s="1" t="s">
        <v>124</v>
      </c>
      <c r="D41" s="1">
        <v>4.31</v>
      </c>
      <c r="E41">
        <v>67.5</v>
      </c>
      <c r="F41">
        <v>15</v>
      </c>
      <c r="G41">
        <v>17.5</v>
      </c>
      <c r="H41" s="1" t="s">
        <v>85</v>
      </c>
      <c r="I41" s="1">
        <v>6</v>
      </c>
      <c r="J41">
        <v>159.5</v>
      </c>
      <c r="K41">
        <f t="shared" si="0"/>
        <v>0.19897704590818363</v>
      </c>
      <c r="L41">
        <v>47.25</v>
      </c>
      <c r="M41">
        <f t="shared" si="1"/>
        <v>0.09718222953517071</v>
      </c>
      <c r="N41">
        <v>6.702</v>
      </c>
      <c r="O41">
        <f t="shared" si="2"/>
        <v>0.010820148530836293</v>
      </c>
      <c r="P41">
        <v>97.81</v>
      </c>
      <c r="Q41">
        <f t="shared" si="3"/>
        <v>0.125076726342711</v>
      </c>
      <c r="R41">
        <v>12.74</v>
      </c>
      <c r="S41">
        <f t="shared" si="4"/>
        <v>0.00974155069582505</v>
      </c>
      <c r="T41">
        <v>768</v>
      </c>
      <c r="U41">
        <f t="shared" si="5"/>
        <v>0.6989443028758646</v>
      </c>
      <c r="V41">
        <v>0.9033</v>
      </c>
      <c r="W41">
        <f t="shared" si="6"/>
        <v>0.0007107002360346184</v>
      </c>
      <c r="X41">
        <v>0.1723</v>
      </c>
      <c r="Y41">
        <f t="shared" si="7"/>
        <v>0.0007969472710453284</v>
      </c>
      <c r="Z41">
        <v>11.98</v>
      </c>
      <c r="AA41">
        <f t="shared" si="8"/>
        <v>0.02605480643758156</v>
      </c>
    </row>
    <row r="42" spans="1:27" ht="12">
      <c r="A42" s="1" t="s">
        <v>187</v>
      </c>
      <c r="B42" s="1" t="s">
        <v>285</v>
      </c>
      <c r="C42" s="1" t="s">
        <v>125</v>
      </c>
      <c r="D42" s="1">
        <v>4.79</v>
      </c>
      <c r="E42">
        <v>75</v>
      </c>
      <c r="F42">
        <v>15</v>
      </c>
      <c r="G42">
        <v>10</v>
      </c>
      <c r="H42" s="1" t="s">
        <v>85</v>
      </c>
      <c r="I42" s="1">
        <v>0</v>
      </c>
      <c r="J42">
        <v>322.9</v>
      </c>
      <c r="K42">
        <f t="shared" si="0"/>
        <v>0.4028193612774451</v>
      </c>
      <c r="L42">
        <v>89.05</v>
      </c>
      <c r="M42">
        <f t="shared" si="1"/>
        <v>0.18315508021390373</v>
      </c>
      <c r="N42">
        <v>9.36</v>
      </c>
      <c r="O42">
        <f t="shared" si="2"/>
        <v>0.01511139812721989</v>
      </c>
      <c r="P42">
        <v>85.07</v>
      </c>
      <c r="Q42">
        <f t="shared" si="3"/>
        <v>0.10878516624040921</v>
      </c>
      <c r="R42">
        <v>17.44</v>
      </c>
      <c r="S42">
        <f t="shared" si="4"/>
        <v>0.013335372381098028</v>
      </c>
      <c r="T42">
        <v>493.73</v>
      </c>
      <c r="U42">
        <f t="shared" si="5"/>
        <v>0.44933563887877687</v>
      </c>
      <c r="V42">
        <v>0.8169</v>
      </c>
      <c r="W42">
        <f t="shared" si="6"/>
        <v>0.0006427222659323367</v>
      </c>
      <c r="X42">
        <v>0.2012</v>
      </c>
      <c r="Y42">
        <f t="shared" si="7"/>
        <v>0.0009306197964847363</v>
      </c>
      <c r="Z42">
        <v>13.4</v>
      </c>
      <c r="AA42">
        <f t="shared" si="8"/>
        <v>0.029143105698129626</v>
      </c>
    </row>
    <row r="43" spans="1:27" ht="12">
      <c r="A43" s="1" t="s">
        <v>187</v>
      </c>
      <c r="B43" s="1" t="s">
        <v>285</v>
      </c>
      <c r="C43" s="1" t="s">
        <v>126</v>
      </c>
      <c r="D43" s="1">
        <v>5.33</v>
      </c>
      <c r="E43">
        <v>62.5</v>
      </c>
      <c r="F43">
        <v>27.5</v>
      </c>
      <c r="G43">
        <v>10</v>
      </c>
      <c r="H43" s="1" t="s">
        <v>85</v>
      </c>
      <c r="I43" s="1">
        <v>1</v>
      </c>
      <c r="J43">
        <v>954.1</v>
      </c>
      <c r="K43">
        <f t="shared" si="0"/>
        <v>1.190244510978044</v>
      </c>
      <c r="L43">
        <v>97.07</v>
      </c>
      <c r="M43">
        <f t="shared" si="1"/>
        <v>0.19965034965034964</v>
      </c>
      <c r="N43">
        <v>17.94</v>
      </c>
      <c r="O43">
        <f t="shared" si="2"/>
        <v>0.02896351307717146</v>
      </c>
      <c r="P43">
        <v>34.11</v>
      </c>
      <c r="Q43">
        <f t="shared" si="3"/>
        <v>0.04361892583120205</v>
      </c>
      <c r="R43">
        <v>15.66</v>
      </c>
      <c r="S43">
        <f t="shared" si="4"/>
        <v>0.011974307998164856</v>
      </c>
      <c r="T43">
        <v>308.6</v>
      </c>
      <c r="U43">
        <f t="shared" si="5"/>
        <v>0.28085183836912997</v>
      </c>
      <c r="V43">
        <v>2.131</v>
      </c>
      <c r="W43">
        <f t="shared" si="6"/>
        <v>0.0016766325727773405</v>
      </c>
      <c r="X43">
        <v>3.42</v>
      </c>
      <c r="Y43">
        <f t="shared" si="7"/>
        <v>0.01581868640148011</v>
      </c>
      <c r="Z43">
        <v>14.52</v>
      </c>
      <c r="AA43">
        <f t="shared" si="8"/>
        <v>0.031578947368421054</v>
      </c>
    </row>
    <row r="44" spans="1:27" ht="12">
      <c r="A44" s="1" t="s">
        <v>187</v>
      </c>
      <c r="B44" s="1" t="s">
        <v>285</v>
      </c>
      <c r="C44" s="1" t="s">
        <v>127</v>
      </c>
      <c r="D44" s="1">
        <v>5.33</v>
      </c>
      <c r="E44">
        <v>72.5</v>
      </c>
      <c r="F44">
        <v>20</v>
      </c>
      <c r="G44">
        <v>7.5</v>
      </c>
      <c r="H44" s="1" t="s">
        <v>85</v>
      </c>
      <c r="I44" s="1">
        <v>0</v>
      </c>
      <c r="J44">
        <v>491.3</v>
      </c>
      <c r="K44">
        <f t="shared" si="0"/>
        <v>0.6128992015968064</v>
      </c>
      <c r="L44">
        <v>65.29</v>
      </c>
      <c r="M44">
        <f t="shared" si="1"/>
        <v>0.13428630193336077</v>
      </c>
      <c r="N44">
        <v>11.94</v>
      </c>
      <c r="O44">
        <f t="shared" si="2"/>
        <v>0.019276719405876656</v>
      </c>
      <c r="P44">
        <v>33.21</v>
      </c>
      <c r="Q44">
        <f t="shared" si="3"/>
        <v>0.04246803069053709</v>
      </c>
      <c r="R44">
        <v>7.771</v>
      </c>
      <c r="S44">
        <f t="shared" si="4"/>
        <v>0.005942040067288576</v>
      </c>
      <c r="T44">
        <v>306.8</v>
      </c>
      <c r="U44">
        <f t="shared" si="5"/>
        <v>0.2792136876592647</v>
      </c>
      <c r="V44">
        <v>1.517</v>
      </c>
      <c r="W44">
        <f t="shared" si="6"/>
        <v>0.0011935483870967741</v>
      </c>
      <c r="X44">
        <v>3.334</v>
      </c>
      <c r="Y44">
        <f t="shared" si="7"/>
        <v>0.015420906567992599</v>
      </c>
      <c r="Z44">
        <v>12.3</v>
      </c>
      <c r="AA44">
        <f t="shared" si="8"/>
        <v>0.02675076120052197</v>
      </c>
    </row>
    <row r="45" spans="1:27" ht="12">
      <c r="A45" s="1" t="s">
        <v>187</v>
      </c>
      <c r="B45" s="1" t="s">
        <v>285</v>
      </c>
      <c r="C45" s="1" t="s">
        <v>128</v>
      </c>
      <c r="D45" s="1">
        <v>4.4</v>
      </c>
      <c r="E45">
        <v>65</v>
      </c>
      <c r="F45">
        <v>20</v>
      </c>
      <c r="G45">
        <v>15</v>
      </c>
      <c r="H45" s="1" t="s">
        <v>85</v>
      </c>
      <c r="I45" s="1">
        <v>0.5</v>
      </c>
      <c r="J45">
        <v>133.5</v>
      </c>
      <c r="K45">
        <f t="shared" si="0"/>
        <v>0.16654191616766467</v>
      </c>
      <c r="L45">
        <v>30.01</v>
      </c>
      <c r="M45">
        <f t="shared" si="1"/>
        <v>0.06172357054709996</v>
      </c>
      <c r="N45">
        <v>15.12</v>
      </c>
      <c r="O45">
        <f t="shared" si="2"/>
        <v>0.0244107200516629</v>
      </c>
      <c r="P45">
        <v>38.58</v>
      </c>
      <c r="Q45">
        <f t="shared" si="3"/>
        <v>0.04933503836317136</v>
      </c>
      <c r="R45">
        <v>4.902</v>
      </c>
      <c r="S45">
        <f t="shared" si="4"/>
        <v>0.0037482795534485394</v>
      </c>
      <c r="T45">
        <v>244.1</v>
      </c>
      <c r="U45">
        <f t="shared" si="5"/>
        <v>0.22215143793228978</v>
      </c>
      <c r="V45">
        <v>1.034</v>
      </c>
      <c r="W45">
        <f t="shared" si="6"/>
        <v>0.0008135326514555468</v>
      </c>
      <c r="X45">
        <v>2.771</v>
      </c>
      <c r="Y45">
        <f t="shared" si="7"/>
        <v>0.012816836262719703</v>
      </c>
      <c r="Z45">
        <v>12.14</v>
      </c>
      <c r="AA45">
        <f t="shared" si="8"/>
        <v>0.026402783819051763</v>
      </c>
    </row>
    <row r="46" spans="1:27" ht="12">
      <c r="A46" s="1" t="s">
        <v>187</v>
      </c>
      <c r="B46" s="1" t="s">
        <v>285</v>
      </c>
      <c r="C46" s="1" t="s">
        <v>129</v>
      </c>
      <c r="D46" s="1">
        <v>4.3</v>
      </c>
      <c r="E46">
        <v>66.25</v>
      </c>
      <c r="F46">
        <v>21.25</v>
      </c>
      <c r="G46">
        <v>12.5</v>
      </c>
      <c r="H46" s="1" t="s">
        <v>85</v>
      </c>
      <c r="I46" s="1">
        <v>0</v>
      </c>
      <c r="J46">
        <v>191.6</v>
      </c>
      <c r="K46">
        <f t="shared" si="0"/>
        <v>0.23902195608782434</v>
      </c>
      <c r="L46">
        <v>27.27</v>
      </c>
      <c r="M46">
        <f t="shared" si="1"/>
        <v>0.05608802961744138</v>
      </c>
      <c r="N46">
        <v>13.25</v>
      </c>
      <c r="O46">
        <f t="shared" si="2"/>
        <v>0.02139166935744269</v>
      </c>
      <c r="P46">
        <v>33.77</v>
      </c>
      <c r="Q46">
        <f t="shared" si="3"/>
        <v>0.0431841432225064</v>
      </c>
      <c r="R46">
        <v>5.403</v>
      </c>
      <c r="S46">
        <f t="shared" si="4"/>
        <v>0.004131365652240404</v>
      </c>
      <c r="T46">
        <v>397.6</v>
      </c>
      <c r="U46">
        <f t="shared" si="5"/>
        <v>0.3618492901346924</v>
      </c>
      <c r="V46">
        <v>1.434</v>
      </c>
      <c r="W46">
        <f t="shared" si="6"/>
        <v>0.001128245476003147</v>
      </c>
      <c r="X46">
        <v>2.294</v>
      </c>
      <c r="Y46">
        <f t="shared" si="7"/>
        <v>0.01061054579093432</v>
      </c>
      <c r="Z46">
        <v>15.45</v>
      </c>
      <c r="AA46">
        <f t="shared" si="8"/>
        <v>0.03360156589821662</v>
      </c>
    </row>
    <row r="47" spans="1:27" ht="12">
      <c r="A47" s="1" t="s">
        <v>187</v>
      </c>
      <c r="B47" s="1" t="s">
        <v>285</v>
      </c>
      <c r="C47" s="1" t="s">
        <v>130</v>
      </c>
      <c r="D47" s="1">
        <v>4.34</v>
      </c>
      <c r="E47">
        <v>57.5</v>
      </c>
      <c r="F47">
        <v>26.25</v>
      </c>
      <c r="G47">
        <v>16.25</v>
      </c>
      <c r="H47" s="1" t="s">
        <v>85</v>
      </c>
      <c r="I47" s="1">
        <v>1</v>
      </c>
      <c r="J47">
        <v>164.5</v>
      </c>
      <c r="K47">
        <f t="shared" si="0"/>
        <v>0.20521457085828343</v>
      </c>
      <c r="L47">
        <v>32.4</v>
      </c>
      <c r="M47">
        <f t="shared" si="1"/>
        <v>0.06663924310983134</v>
      </c>
      <c r="N47">
        <v>10.29</v>
      </c>
      <c r="O47">
        <f t="shared" si="2"/>
        <v>0.016612851146270584</v>
      </c>
      <c r="P47">
        <v>34.07</v>
      </c>
      <c r="Q47">
        <f t="shared" si="3"/>
        <v>0.043567774936061385</v>
      </c>
      <c r="R47">
        <v>3.975</v>
      </c>
      <c r="S47">
        <f t="shared" si="4"/>
        <v>0.0030394555742468267</v>
      </c>
      <c r="T47">
        <v>360.4</v>
      </c>
      <c r="U47">
        <f t="shared" si="5"/>
        <v>0.32799417546414267</v>
      </c>
      <c r="V47">
        <v>0.924</v>
      </c>
      <c r="W47">
        <f t="shared" si="6"/>
        <v>0.0007269866247049568</v>
      </c>
      <c r="X47">
        <v>2.987</v>
      </c>
      <c r="Y47">
        <f t="shared" si="7"/>
        <v>0.0138159111933395</v>
      </c>
      <c r="Z47">
        <v>17.72</v>
      </c>
      <c r="AA47">
        <f t="shared" si="8"/>
        <v>0.03853849499782514</v>
      </c>
    </row>
    <row r="48" spans="1:27" ht="12">
      <c r="A48" s="1" t="s">
        <v>187</v>
      </c>
      <c r="B48" s="1" t="s">
        <v>285</v>
      </c>
      <c r="C48" s="1" t="s">
        <v>131</v>
      </c>
      <c r="D48" s="1">
        <v>4.27</v>
      </c>
      <c r="E48">
        <v>57.5</v>
      </c>
      <c r="F48">
        <v>28.75</v>
      </c>
      <c r="G48">
        <v>13.75</v>
      </c>
      <c r="H48" s="1" t="s">
        <v>85</v>
      </c>
      <c r="I48" s="1">
        <v>2</v>
      </c>
      <c r="J48">
        <v>199.7</v>
      </c>
      <c r="K48">
        <f t="shared" si="0"/>
        <v>0.24912674650698602</v>
      </c>
      <c r="L48">
        <v>42.69</v>
      </c>
      <c r="M48">
        <f t="shared" si="1"/>
        <v>0.08780337309749074</v>
      </c>
      <c r="N48">
        <v>13.98</v>
      </c>
      <c r="O48">
        <f t="shared" si="2"/>
        <v>0.02257022925411689</v>
      </c>
      <c r="P48">
        <v>50.88</v>
      </c>
      <c r="Q48">
        <f t="shared" si="3"/>
        <v>0.06506393861892584</v>
      </c>
      <c r="R48">
        <v>8.396</v>
      </c>
      <c r="S48">
        <f t="shared" si="4"/>
        <v>0.0064199418871387064</v>
      </c>
      <c r="T48">
        <v>31.01</v>
      </c>
      <c r="U48">
        <f t="shared" si="5"/>
        <v>0.02822169639606844</v>
      </c>
      <c r="V48">
        <v>0.4342</v>
      </c>
      <c r="W48">
        <f t="shared" si="6"/>
        <v>0.0003416207710464201</v>
      </c>
      <c r="X48">
        <v>1.515</v>
      </c>
      <c r="Y48">
        <f t="shared" si="7"/>
        <v>0.007007400555041628</v>
      </c>
      <c r="Z48">
        <v>16.19</v>
      </c>
      <c r="AA48">
        <f t="shared" si="8"/>
        <v>0.035210961287516315</v>
      </c>
    </row>
    <row r="49" spans="1:27" ht="12">
      <c r="A49" s="1" t="s">
        <v>187</v>
      </c>
      <c r="B49" s="1" t="s">
        <v>285</v>
      </c>
      <c r="C49" s="1" t="s">
        <v>132</v>
      </c>
      <c r="D49" s="1">
        <v>4.1</v>
      </c>
      <c r="E49">
        <v>60</v>
      </c>
      <c r="F49">
        <v>25</v>
      </c>
      <c r="G49">
        <v>15</v>
      </c>
      <c r="H49" s="1" t="s">
        <v>85</v>
      </c>
      <c r="I49" s="1">
        <v>2</v>
      </c>
      <c r="J49">
        <v>169.2</v>
      </c>
      <c r="K49">
        <f t="shared" si="0"/>
        <v>0.21107784431137724</v>
      </c>
      <c r="L49">
        <v>28.57</v>
      </c>
      <c r="M49">
        <f t="shared" si="1"/>
        <v>0.058761826408885234</v>
      </c>
      <c r="N49">
        <v>7.44</v>
      </c>
      <c r="O49">
        <f t="shared" si="2"/>
        <v>0.012011624152405555</v>
      </c>
      <c r="P49">
        <v>46.24</v>
      </c>
      <c r="Q49">
        <f t="shared" si="3"/>
        <v>0.0591304347826087</v>
      </c>
      <c r="R49">
        <v>11.26</v>
      </c>
      <c r="S49">
        <f t="shared" si="4"/>
        <v>0.008609879186419941</v>
      </c>
      <c r="T49">
        <v>8.5</v>
      </c>
      <c r="U49">
        <f t="shared" si="5"/>
        <v>0.007735711685475064</v>
      </c>
      <c r="V49">
        <v>0.2755</v>
      </c>
      <c r="W49">
        <f t="shared" si="6"/>
        <v>0.00021675845790715973</v>
      </c>
      <c r="X49">
        <v>2.424</v>
      </c>
      <c r="Y49">
        <f t="shared" si="7"/>
        <v>0.011211840888066605</v>
      </c>
      <c r="Z49">
        <v>20.2</v>
      </c>
      <c r="AA49">
        <f t="shared" si="8"/>
        <v>0.043932144410613314</v>
      </c>
    </row>
    <row r="50" spans="1:27" ht="12">
      <c r="A50" s="1" t="s">
        <v>187</v>
      </c>
      <c r="B50" s="1" t="s">
        <v>285</v>
      </c>
      <c r="C50" s="1" t="s">
        <v>133</v>
      </c>
      <c r="D50" s="1">
        <v>4.28</v>
      </c>
      <c r="E50">
        <v>75</v>
      </c>
      <c r="F50">
        <v>12.5</v>
      </c>
      <c r="G50">
        <v>12.5</v>
      </c>
      <c r="H50" s="1" t="s">
        <v>85</v>
      </c>
      <c r="I50" s="1">
        <v>10</v>
      </c>
      <c r="J50">
        <v>198.6</v>
      </c>
      <c r="K50">
        <f t="shared" si="0"/>
        <v>0.24775449101796407</v>
      </c>
      <c r="L50">
        <v>37.18</v>
      </c>
      <c r="M50">
        <f t="shared" si="1"/>
        <v>0.07647058823529411</v>
      </c>
      <c r="N50">
        <v>7.007</v>
      </c>
      <c r="O50">
        <f t="shared" si="2"/>
        <v>0.011312560542460446</v>
      </c>
      <c r="P50">
        <v>55.17</v>
      </c>
      <c r="Q50">
        <f t="shared" si="3"/>
        <v>0.07054987212276216</v>
      </c>
      <c r="R50">
        <v>8.297</v>
      </c>
      <c r="S50">
        <f t="shared" si="4"/>
        <v>0.006344242238874446</v>
      </c>
      <c r="T50">
        <v>14.75</v>
      </c>
      <c r="U50">
        <f t="shared" si="5"/>
        <v>0.013423734983618494</v>
      </c>
      <c r="V50">
        <v>0.241</v>
      </c>
      <c r="W50">
        <f t="shared" si="6"/>
        <v>0.00018961447678992918</v>
      </c>
      <c r="X50">
        <v>2.944</v>
      </c>
      <c r="Y50">
        <f t="shared" si="7"/>
        <v>0.013617021276595745</v>
      </c>
      <c r="Z50">
        <v>25.12</v>
      </c>
      <c r="AA50">
        <f t="shared" si="8"/>
        <v>0.054632448890822104</v>
      </c>
    </row>
    <row r="51" spans="1:27" ht="12">
      <c r="A51" s="1" t="s">
        <v>187</v>
      </c>
      <c r="B51" s="1" t="s">
        <v>285</v>
      </c>
      <c r="C51" s="1" t="s">
        <v>134</v>
      </c>
      <c r="D51" s="1">
        <v>4.39</v>
      </c>
      <c r="E51">
        <v>78.75</v>
      </c>
      <c r="F51">
        <v>11.25</v>
      </c>
      <c r="G51">
        <v>10</v>
      </c>
      <c r="H51" s="1" t="s">
        <v>85</v>
      </c>
      <c r="I51" s="1">
        <v>25</v>
      </c>
      <c r="J51">
        <v>252.8</v>
      </c>
      <c r="K51">
        <f t="shared" si="0"/>
        <v>0.3153692614770459</v>
      </c>
      <c r="L51">
        <v>34.34</v>
      </c>
      <c r="M51">
        <f t="shared" si="1"/>
        <v>0.07062937062937064</v>
      </c>
      <c r="N51">
        <v>5.278</v>
      </c>
      <c r="O51">
        <f t="shared" si="2"/>
        <v>0.00852114949951566</v>
      </c>
      <c r="P51">
        <v>42.92</v>
      </c>
      <c r="Q51">
        <f t="shared" si="3"/>
        <v>0.05488491048593351</v>
      </c>
      <c r="R51">
        <v>4.413</v>
      </c>
      <c r="S51">
        <f t="shared" si="4"/>
        <v>0.003374369169597798</v>
      </c>
      <c r="T51">
        <v>15</v>
      </c>
      <c r="U51">
        <f t="shared" si="5"/>
        <v>0.01365125591554423</v>
      </c>
      <c r="V51">
        <v>0.0548</v>
      </c>
      <c r="W51">
        <f t="shared" si="6"/>
        <v>4.3115656963021246E-05</v>
      </c>
      <c r="X51">
        <v>4.893</v>
      </c>
      <c r="Y51">
        <f t="shared" si="7"/>
        <v>0.022631822386679</v>
      </c>
      <c r="Z51">
        <v>23.24</v>
      </c>
      <c r="AA51">
        <f t="shared" si="8"/>
        <v>0.05054371465854719</v>
      </c>
    </row>
    <row r="52" spans="1:27" ht="12">
      <c r="A52" s="1" t="s">
        <v>187</v>
      </c>
      <c r="B52" s="1" t="s">
        <v>285</v>
      </c>
      <c r="C52" s="1" t="s">
        <v>135</v>
      </c>
      <c r="D52" s="1">
        <v>6.84</v>
      </c>
      <c r="E52">
        <v>43.75</v>
      </c>
      <c r="F52">
        <v>18.75</v>
      </c>
      <c r="G52">
        <v>37.5</v>
      </c>
      <c r="H52" s="1" t="s">
        <v>89</v>
      </c>
      <c r="I52" s="1">
        <v>6</v>
      </c>
      <c r="J52">
        <v>3798</v>
      </c>
      <c r="K52">
        <f t="shared" si="0"/>
        <v>4.7380239520958085</v>
      </c>
      <c r="L52">
        <v>549.5</v>
      </c>
      <c r="M52">
        <f t="shared" si="1"/>
        <v>1.130193336075689</v>
      </c>
      <c r="N52">
        <v>9.667</v>
      </c>
      <c r="O52">
        <f t="shared" si="2"/>
        <v>0.015607039070067809</v>
      </c>
      <c r="P52">
        <v>136.5</v>
      </c>
      <c r="Q52">
        <f t="shared" si="3"/>
        <v>0.1745524296675192</v>
      </c>
      <c r="R52">
        <v>3.697</v>
      </c>
      <c r="S52">
        <f t="shared" si="4"/>
        <v>0.002826884844777489</v>
      </c>
      <c r="T52">
        <v>127.3</v>
      </c>
      <c r="U52">
        <f t="shared" si="5"/>
        <v>0.11585365853658537</v>
      </c>
      <c r="V52">
        <v>0</v>
      </c>
      <c r="W52">
        <f t="shared" si="6"/>
        <v>0</v>
      </c>
      <c r="X52">
        <v>8.574</v>
      </c>
      <c r="Y52">
        <f t="shared" si="7"/>
        <v>0.0396577243293247</v>
      </c>
      <c r="Z52">
        <v>28.04</v>
      </c>
      <c r="AA52">
        <f t="shared" si="8"/>
        <v>0.06098303610265333</v>
      </c>
    </row>
    <row r="53" spans="1:27" ht="12">
      <c r="A53" s="1" t="s">
        <v>187</v>
      </c>
      <c r="B53" s="1" t="s">
        <v>285</v>
      </c>
      <c r="C53" s="1" t="s">
        <v>136</v>
      </c>
      <c r="D53" s="1">
        <v>4.9</v>
      </c>
      <c r="E53">
        <v>87.5</v>
      </c>
      <c r="F53">
        <v>5</v>
      </c>
      <c r="G53">
        <v>7.5</v>
      </c>
      <c r="H53" s="1" t="s">
        <v>122</v>
      </c>
      <c r="I53" s="1">
        <v>12</v>
      </c>
      <c r="J53">
        <v>722.5</v>
      </c>
      <c r="K53">
        <f t="shared" si="0"/>
        <v>0.9013223552894212</v>
      </c>
      <c r="L53">
        <v>156.8</v>
      </c>
      <c r="M53">
        <f t="shared" si="1"/>
        <v>0.32250102838338135</v>
      </c>
      <c r="N53">
        <v>8.712</v>
      </c>
      <c r="O53">
        <f t="shared" si="2"/>
        <v>0.014065224410720053</v>
      </c>
      <c r="P53">
        <v>83.72</v>
      </c>
      <c r="Q53">
        <f t="shared" si="3"/>
        <v>0.10705882352941178</v>
      </c>
      <c r="R53">
        <v>6.574</v>
      </c>
      <c r="S53">
        <f t="shared" si="4"/>
        <v>0.0050267625019116075</v>
      </c>
      <c r="T53">
        <v>168.5</v>
      </c>
      <c r="U53">
        <f t="shared" si="5"/>
        <v>0.15334910811794686</v>
      </c>
      <c r="V53">
        <v>0.3445</v>
      </c>
      <c r="W53">
        <f t="shared" si="6"/>
        <v>0.00027104642014162076</v>
      </c>
      <c r="X53">
        <v>7.967</v>
      </c>
      <c r="Y53">
        <f t="shared" si="7"/>
        <v>0.03685013876040703</v>
      </c>
      <c r="Z53">
        <v>24.34</v>
      </c>
      <c r="AA53">
        <f t="shared" si="8"/>
        <v>0.052936059156154854</v>
      </c>
    </row>
    <row r="54" spans="1:27" ht="12">
      <c r="A54" s="1" t="s">
        <v>187</v>
      </c>
      <c r="B54" s="1" t="s">
        <v>285</v>
      </c>
      <c r="C54" s="1" t="s">
        <v>137</v>
      </c>
      <c r="D54" s="1">
        <v>4.22</v>
      </c>
      <c r="E54">
        <v>86.25</v>
      </c>
      <c r="F54">
        <v>8.75</v>
      </c>
      <c r="G54">
        <v>5</v>
      </c>
      <c r="H54" s="1" t="s">
        <v>122</v>
      </c>
      <c r="I54" s="1">
        <v>14</v>
      </c>
      <c r="J54">
        <v>313</v>
      </c>
      <c r="K54">
        <f t="shared" si="0"/>
        <v>0.3904690618762475</v>
      </c>
      <c r="L54">
        <v>56.12</v>
      </c>
      <c r="M54">
        <f t="shared" si="1"/>
        <v>0.11542575071986835</v>
      </c>
      <c r="N54">
        <v>4.828</v>
      </c>
      <c r="O54">
        <f t="shared" si="2"/>
        <v>0.007794639974168551</v>
      </c>
      <c r="P54">
        <v>53.98</v>
      </c>
      <c r="Q54">
        <f t="shared" si="3"/>
        <v>0.06902813299232737</v>
      </c>
      <c r="R54">
        <v>10.35</v>
      </c>
      <c r="S54">
        <f t="shared" si="4"/>
        <v>0.007914054136718153</v>
      </c>
      <c r="T54">
        <v>38.76</v>
      </c>
      <c r="U54">
        <f t="shared" si="5"/>
        <v>0.03527484528576629</v>
      </c>
      <c r="V54">
        <v>0.0824</v>
      </c>
      <c r="W54">
        <f t="shared" si="6"/>
        <v>6.483084185680566E-05</v>
      </c>
      <c r="X54">
        <v>7.058</v>
      </c>
      <c r="Y54">
        <f t="shared" si="7"/>
        <v>0.032645698427382054</v>
      </c>
      <c r="Z54">
        <v>20.78</v>
      </c>
      <c r="AA54">
        <f t="shared" si="8"/>
        <v>0.04519356241844281</v>
      </c>
    </row>
    <row r="55" spans="1:27" ht="12">
      <c r="A55" s="1" t="s">
        <v>187</v>
      </c>
      <c r="B55" s="1" t="s">
        <v>285</v>
      </c>
      <c r="C55" s="1" t="s">
        <v>138</v>
      </c>
      <c r="D55" s="1">
        <v>4.03</v>
      </c>
      <c r="E55">
        <v>77.5</v>
      </c>
      <c r="F55">
        <v>13.75</v>
      </c>
      <c r="G55">
        <v>8.75</v>
      </c>
      <c r="H55" s="1" t="s">
        <v>122</v>
      </c>
      <c r="I55" s="1">
        <v>26</v>
      </c>
      <c r="J55">
        <v>97.69</v>
      </c>
      <c r="K55">
        <f t="shared" si="0"/>
        <v>0.1218687624750499</v>
      </c>
      <c r="L55">
        <v>32.5</v>
      </c>
      <c r="M55">
        <f t="shared" si="1"/>
        <v>0.06684491978609626</v>
      </c>
      <c r="N55">
        <v>4.382</v>
      </c>
      <c r="O55">
        <f t="shared" si="2"/>
        <v>0.00707458831126897</v>
      </c>
      <c r="P55">
        <v>64.92</v>
      </c>
      <c r="Q55">
        <f t="shared" si="3"/>
        <v>0.08301790281329924</v>
      </c>
      <c r="R55">
        <v>7.48</v>
      </c>
      <c r="S55">
        <f t="shared" si="4"/>
        <v>0.005719528979966356</v>
      </c>
      <c r="T55">
        <v>2.998</v>
      </c>
      <c r="U55">
        <f t="shared" si="5"/>
        <v>0.0027284310156534403</v>
      </c>
      <c r="V55">
        <v>0.2272</v>
      </c>
      <c r="W55">
        <f t="shared" si="6"/>
        <v>0.000178756884343037</v>
      </c>
      <c r="X55">
        <v>4.979</v>
      </c>
      <c r="Y55">
        <f t="shared" si="7"/>
        <v>0.023029602220166513</v>
      </c>
      <c r="Z55">
        <v>23.83</v>
      </c>
      <c r="AA55">
        <f t="shared" si="8"/>
        <v>0.051826881252718573</v>
      </c>
    </row>
    <row r="56" spans="1:27" ht="12">
      <c r="A56" s="1" t="s">
        <v>187</v>
      </c>
      <c r="B56" s="1" t="s">
        <v>285</v>
      </c>
      <c r="C56" s="1" t="s">
        <v>139</v>
      </c>
      <c r="D56" s="1">
        <v>5</v>
      </c>
      <c r="E56">
        <v>77.5</v>
      </c>
      <c r="F56">
        <v>11.25</v>
      </c>
      <c r="G56">
        <v>11.25</v>
      </c>
      <c r="H56" s="1" t="s">
        <v>85</v>
      </c>
      <c r="I56" s="1">
        <v>11</v>
      </c>
      <c r="J56">
        <v>663.8</v>
      </c>
      <c r="K56">
        <f t="shared" si="0"/>
        <v>0.8280938123752495</v>
      </c>
      <c r="L56">
        <v>86.96</v>
      </c>
      <c r="M56">
        <f t="shared" si="1"/>
        <v>0.17885643767996706</v>
      </c>
      <c r="N56">
        <v>3.915</v>
      </c>
      <c r="O56">
        <f t="shared" si="2"/>
        <v>0.006320632870519859</v>
      </c>
      <c r="P56">
        <v>76.57</v>
      </c>
      <c r="Q56">
        <f t="shared" si="3"/>
        <v>0.0979156010230179</v>
      </c>
      <c r="R56">
        <v>12.91</v>
      </c>
      <c r="S56">
        <f t="shared" si="4"/>
        <v>0.009871539990824286</v>
      </c>
      <c r="T56">
        <v>114</v>
      </c>
      <c r="U56">
        <f t="shared" si="5"/>
        <v>0.10374954495813615</v>
      </c>
      <c r="V56">
        <v>0.1651</v>
      </c>
      <c r="W56">
        <f t="shared" si="6"/>
        <v>0.00012989771833202203</v>
      </c>
      <c r="X56">
        <v>4.589</v>
      </c>
      <c r="Y56">
        <f t="shared" si="7"/>
        <v>0.02122571692876966</v>
      </c>
      <c r="Z56">
        <v>29.88</v>
      </c>
      <c r="AA56">
        <f t="shared" si="8"/>
        <v>0.06498477598956068</v>
      </c>
    </row>
    <row r="57" spans="1:27" ht="12">
      <c r="A57" s="1" t="s">
        <v>187</v>
      </c>
      <c r="B57" s="1" t="s">
        <v>285</v>
      </c>
      <c r="C57" s="1" t="s">
        <v>140</v>
      </c>
      <c r="D57" s="1">
        <v>4.74</v>
      </c>
      <c r="E57">
        <v>83.75</v>
      </c>
      <c r="F57">
        <v>7.5</v>
      </c>
      <c r="G57">
        <v>8.75</v>
      </c>
      <c r="H57" s="1" t="s">
        <v>122</v>
      </c>
      <c r="I57" s="1">
        <v>11</v>
      </c>
      <c r="J57">
        <v>213.8</v>
      </c>
      <c r="K57">
        <f t="shared" si="0"/>
        <v>0.2667165668662675</v>
      </c>
      <c r="L57">
        <v>94.5</v>
      </c>
      <c r="M57">
        <f t="shared" si="1"/>
        <v>0.19436445907034142</v>
      </c>
      <c r="N57">
        <v>3.5</v>
      </c>
      <c r="O57">
        <f t="shared" si="2"/>
        <v>0.0056506296415886345</v>
      </c>
      <c r="P57">
        <v>69.55</v>
      </c>
      <c r="Q57">
        <f t="shared" si="3"/>
        <v>0.0889386189258312</v>
      </c>
      <c r="R57">
        <v>8.814</v>
      </c>
      <c r="S57">
        <f t="shared" si="4"/>
        <v>0.006739562624254473</v>
      </c>
      <c r="T57">
        <v>54.01</v>
      </c>
      <c r="U57">
        <f t="shared" si="5"/>
        <v>0.049153622133236256</v>
      </c>
      <c r="V57">
        <v>0.3583</v>
      </c>
      <c r="W57">
        <f t="shared" si="6"/>
        <v>0.000281904012588513</v>
      </c>
      <c r="X57">
        <v>5.023</v>
      </c>
      <c r="Y57">
        <f t="shared" si="7"/>
        <v>0.023233117483811284</v>
      </c>
      <c r="Z57">
        <v>23.76</v>
      </c>
      <c r="AA57">
        <f t="shared" si="8"/>
        <v>0.051674641148325366</v>
      </c>
    </row>
    <row r="58" spans="1:27" ht="12">
      <c r="A58" s="1" t="s">
        <v>187</v>
      </c>
      <c r="B58" s="1" t="s">
        <v>285</v>
      </c>
      <c r="C58" s="1" t="s">
        <v>141</v>
      </c>
      <c r="D58" s="1">
        <v>4.25</v>
      </c>
      <c r="E58">
        <v>77.5</v>
      </c>
      <c r="F58">
        <v>10</v>
      </c>
      <c r="G58">
        <v>12.5</v>
      </c>
      <c r="H58" s="1" t="s">
        <v>85</v>
      </c>
      <c r="I58" s="1">
        <v>5.5</v>
      </c>
      <c r="J58">
        <v>82.4</v>
      </c>
      <c r="K58">
        <f t="shared" si="0"/>
        <v>0.10279441117764472</v>
      </c>
      <c r="L58">
        <v>19.85</v>
      </c>
      <c r="M58">
        <f t="shared" si="1"/>
        <v>0.04082682023858494</v>
      </c>
      <c r="N58">
        <v>2.154</v>
      </c>
      <c r="O58">
        <f t="shared" si="2"/>
        <v>0.0034775589279948337</v>
      </c>
      <c r="P58">
        <v>38.95</v>
      </c>
      <c r="Q58">
        <f t="shared" si="3"/>
        <v>0.049808184143222516</v>
      </c>
      <c r="R58">
        <v>9.111</v>
      </c>
      <c r="S58">
        <f t="shared" si="4"/>
        <v>0.006966661569047255</v>
      </c>
      <c r="T58">
        <v>9.75</v>
      </c>
      <c r="U58">
        <f t="shared" si="5"/>
        <v>0.00887331634510375</v>
      </c>
      <c r="V58">
        <v>0.448</v>
      </c>
      <c r="W58">
        <f t="shared" si="6"/>
        <v>0.00035247836349331236</v>
      </c>
      <c r="X58">
        <v>2.944</v>
      </c>
      <c r="Y58">
        <f t="shared" si="7"/>
        <v>0.013617021276595745</v>
      </c>
      <c r="Z58">
        <v>20.75</v>
      </c>
      <c r="AA58">
        <f t="shared" si="8"/>
        <v>0.04512831665941714</v>
      </c>
    </row>
    <row r="59" spans="1:27" ht="12">
      <c r="A59" s="1" t="s">
        <v>187</v>
      </c>
      <c r="B59" s="1" t="s">
        <v>285</v>
      </c>
      <c r="C59" s="1" t="s">
        <v>142</v>
      </c>
      <c r="D59" s="1">
        <v>4.76</v>
      </c>
      <c r="E59">
        <v>91.25</v>
      </c>
      <c r="F59">
        <v>5</v>
      </c>
      <c r="G59">
        <v>3.75</v>
      </c>
      <c r="H59" s="1" t="s">
        <v>143</v>
      </c>
      <c r="I59" s="1">
        <v>20</v>
      </c>
      <c r="J59">
        <v>135.2</v>
      </c>
      <c r="K59">
        <f t="shared" si="0"/>
        <v>0.1686626746506986</v>
      </c>
      <c r="L59">
        <v>45.53</v>
      </c>
      <c r="M59">
        <f t="shared" si="1"/>
        <v>0.09364459070341423</v>
      </c>
      <c r="N59">
        <v>6.113</v>
      </c>
      <c r="O59">
        <f t="shared" si="2"/>
        <v>0.009869228285437522</v>
      </c>
      <c r="P59">
        <v>61.67</v>
      </c>
      <c r="Q59">
        <f t="shared" si="3"/>
        <v>0.07886189258312021</v>
      </c>
      <c r="R59">
        <v>8.601</v>
      </c>
      <c r="S59">
        <f t="shared" si="4"/>
        <v>0.006576693684049549</v>
      </c>
      <c r="T59">
        <v>33.01</v>
      </c>
      <c r="U59">
        <f t="shared" si="5"/>
        <v>0.030041863851474334</v>
      </c>
      <c r="V59">
        <v>0.379</v>
      </c>
      <c r="W59">
        <f t="shared" si="6"/>
        <v>0.0002981904012588513</v>
      </c>
      <c r="X59">
        <v>2.424</v>
      </c>
      <c r="Y59">
        <f t="shared" si="7"/>
        <v>0.011211840888066605</v>
      </c>
      <c r="Z59">
        <v>18.64</v>
      </c>
      <c r="AA59">
        <f t="shared" si="8"/>
        <v>0.04053936494127882</v>
      </c>
    </row>
    <row r="60" spans="1:27" ht="12">
      <c r="A60" s="1" t="s">
        <v>187</v>
      </c>
      <c r="B60" s="1" t="s">
        <v>285</v>
      </c>
      <c r="C60" s="1" t="s">
        <v>144</v>
      </c>
      <c r="D60" s="1">
        <v>4.03</v>
      </c>
      <c r="E60">
        <v>61.25</v>
      </c>
      <c r="F60">
        <v>18.75</v>
      </c>
      <c r="G60">
        <v>20</v>
      </c>
      <c r="H60" s="1" t="s">
        <v>90</v>
      </c>
      <c r="I60" s="1">
        <v>5</v>
      </c>
      <c r="J60">
        <v>104</v>
      </c>
      <c r="K60">
        <f t="shared" si="0"/>
        <v>0.12974051896207583</v>
      </c>
      <c r="L60">
        <v>36.53</v>
      </c>
      <c r="M60">
        <f t="shared" si="1"/>
        <v>0.07513368983957219</v>
      </c>
      <c r="N60">
        <v>6.991</v>
      </c>
      <c r="O60">
        <f t="shared" si="2"/>
        <v>0.011286729092670327</v>
      </c>
      <c r="P60">
        <v>62.41</v>
      </c>
      <c r="Q60">
        <f t="shared" si="3"/>
        <v>0.07980818414322251</v>
      </c>
      <c r="R60">
        <v>15.45</v>
      </c>
      <c r="S60">
        <f t="shared" si="4"/>
        <v>0.011813732986695212</v>
      </c>
      <c r="T60">
        <v>10</v>
      </c>
      <c r="U60">
        <f t="shared" si="5"/>
        <v>0.009100837277029487</v>
      </c>
      <c r="V60">
        <v>0.4066</v>
      </c>
      <c r="W60">
        <f t="shared" si="6"/>
        <v>0.00031990558615263575</v>
      </c>
      <c r="X60">
        <v>1.212</v>
      </c>
      <c r="Y60">
        <f t="shared" si="7"/>
        <v>0.005605920444033303</v>
      </c>
      <c r="Z60">
        <v>19.01</v>
      </c>
      <c r="AA60">
        <f t="shared" si="8"/>
        <v>0.04134406263592867</v>
      </c>
    </row>
    <row r="61" spans="1:27" ht="12">
      <c r="A61" s="1" t="s">
        <v>187</v>
      </c>
      <c r="B61" s="1" t="s">
        <v>285</v>
      </c>
      <c r="C61" s="1" t="s">
        <v>145</v>
      </c>
      <c r="D61" s="1">
        <v>4.02</v>
      </c>
      <c r="E61">
        <v>56.25</v>
      </c>
      <c r="F61">
        <v>25</v>
      </c>
      <c r="G61">
        <v>18.75</v>
      </c>
      <c r="H61" s="1" t="s">
        <v>85</v>
      </c>
      <c r="I61" s="1">
        <v>0</v>
      </c>
      <c r="J61">
        <v>83.79</v>
      </c>
      <c r="K61">
        <f aca="true" t="shared" si="9" ref="K61:K120">(J61/2)*(1/400.8)</f>
        <v>0.10452844311377246</v>
      </c>
      <c r="L61">
        <v>31.02</v>
      </c>
      <c r="M61">
        <f aca="true" t="shared" si="10" ref="M61:M120">(L61/2)*(1/243.1)</f>
        <v>0.06380090497737556</v>
      </c>
      <c r="N61">
        <v>5.242</v>
      </c>
      <c r="O61">
        <f aca="true" t="shared" si="11" ref="O61:O120">(N61/2)*(1/309.7)</f>
        <v>0.008463028737487893</v>
      </c>
      <c r="P61">
        <v>44.63</v>
      </c>
      <c r="Q61">
        <f aca="true" t="shared" si="12" ref="Q61:Q120">(P61/2)*(1/391)</f>
        <v>0.05707161125319694</v>
      </c>
      <c r="R61">
        <v>8.497</v>
      </c>
      <c r="S61">
        <f aca="true" t="shared" si="13" ref="S61:S120">(R61/2)*(1/653.9)</f>
        <v>0.006497170821226487</v>
      </c>
      <c r="T61">
        <v>4.248</v>
      </c>
      <c r="U61">
        <f aca="true" t="shared" si="14" ref="U61:U120">(T61/2)*(1/549.4)</f>
        <v>0.003866035675282126</v>
      </c>
      <c r="V61">
        <v>0.3928</v>
      </c>
      <c r="W61">
        <f aca="true" t="shared" si="15" ref="W61:W120">(V61/2)*(1/635.5)</f>
        <v>0.0003090479937057435</v>
      </c>
      <c r="X61">
        <v>1.688</v>
      </c>
      <c r="Y61">
        <f aca="true" t="shared" si="16" ref="Y61:Y120">(X61/2)*(1/108.1)</f>
        <v>0.007807585568917669</v>
      </c>
      <c r="Z61">
        <v>21.07</v>
      </c>
      <c r="AA61">
        <f aca="true" t="shared" si="17" ref="AA61:AA120">(Z61/2)*(1/229.9)</f>
        <v>0.04582427142235755</v>
      </c>
    </row>
    <row r="62" spans="1:27" ht="12">
      <c r="A62" s="1" t="s">
        <v>187</v>
      </c>
      <c r="B62" s="1" t="s">
        <v>285</v>
      </c>
      <c r="C62" s="1" t="s">
        <v>146</v>
      </c>
      <c r="D62" s="1">
        <v>4.28</v>
      </c>
      <c r="E62">
        <v>82.5</v>
      </c>
      <c r="F62">
        <v>8.75</v>
      </c>
      <c r="G62">
        <v>8.75</v>
      </c>
      <c r="H62" s="1" t="s">
        <v>122</v>
      </c>
      <c r="I62" s="1">
        <v>19</v>
      </c>
      <c r="J62">
        <v>155</v>
      </c>
      <c r="K62">
        <f t="shared" si="9"/>
        <v>0.19336327345309381</v>
      </c>
      <c r="L62">
        <v>50.79</v>
      </c>
      <c r="M62">
        <f t="shared" si="10"/>
        <v>0.10446318387494857</v>
      </c>
      <c r="N62">
        <v>7.885</v>
      </c>
      <c r="O62">
        <f t="shared" si="11"/>
        <v>0.012730061349693253</v>
      </c>
      <c r="P62">
        <v>111.5</v>
      </c>
      <c r="Q62">
        <f t="shared" si="12"/>
        <v>0.1425831202046036</v>
      </c>
      <c r="R62">
        <v>9.019</v>
      </c>
      <c r="S62">
        <f t="shared" si="13"/>
        <v>0.006896314421165316</v>
      </c>
      <c r="T62">
        <v>7.999</v>
      </c>
      <c r="U62">
        <f t="shared" si="14"/>
        <v>0.007279759737895886</v>
      </c>
      <c r="V62">
        <v>0.2203</v>
      </c>
      <c r="W62">
        <f t="shared" si="15"/>
        <v>0.00017332808811959088</v>
      </c>
      <c r="X62">
        <v>5.196</v>
      </c>
      <c r="Y62">
        <f t="shared" si="16"/>
        <v>0.024033302497687325</v>
      </c>
      <c r="Z62">
        <v>22.25</v>
      </c>
      <c r="AA62">
        <f t="shared" si="17"/>
        <v>0.04839060461070031</v>
      </c>
    </row>
    <row r="63" spans="1:27" ht="12">
      <c r="A63" s="1" t="s">
        <v>187</v>
      </c>
      <c r="B63" s="1" t="s">
        <v>285</v>
      </c>
      <c r="C63" s="1" t="s">
        <v>147</v>
      </c>
      <c r="D63" s="1">
        <v>3.87</v>
      </c>
      <c r="E63">
        <v>63.75</v>
      </c>
      <c r="F63">
        <v>13.75</v>
      </c>
      <c r="G63">
        <v>22.5</v>
      </c>
      <c r="H63" s="1" t="s">
        <v>90</v>
      </c>
      <c r="I63" s="1">
        <v>9</v>
      </c>
      <c r="J63">
        <v>87.83</v>
      </c>
      <c r="K63">
        <f t="shared" si="9"/>
        <v>0.1095683632734531</v>
      </c>
      <c r="L63">
        <v>34.65</v>
      </c>
      <c r="M63">
        <f t="shared" si="10"/>
        <v>0.07126696832579185</v>
      </c>
      <c r="N63">
        <v>6.984</v>
      </c>
      <c r="O63">
        <f t="shared" si="11"/>
        <v>0.01127542783338715</v>
      </c>
      <c r="P63">
        <v>91.63</v>
      </c>
      <c r="Q63">
        <f t="shared" si="12"/>
        <v>0.11717391304347827</v>
      </c>
      <c r="R63">
        <v>8.909</v>
      </c>
      <c r="S63">
        <f t="shared" si="13"/>
        <v>0.006812203700871693</v>
      </c>
      <c r="T63">
        <v>10.5</v>
      </c>
      <c r="U63">
        <f t="shared" si="14"/>
        <v>0.009555879140880961</v>
      </c>
      <c r="V63">
        <v>0.3997</v>
      </c>
      <c r="W63">
        <f t="shared" si="15"/>
        <v>0.0003144767899291896</v>
      </c>
      <c r="X63">
        <v>2.121</v>
      </c>
      <c r="Y63">
        <f t="shared" si="16"/>
        <v>0.00981036077705828</v>
      </c>
      <c r="Z63">
        <v>19.99</v>
      </c>
      <c r="AA63">
        <f t="shared" si="17"/>
        <v>0.043475424097433664</v>
      </c>
    </row>
    <row r="64" spans="1:27" ht="12">
      <c r="A64" s="1" t="s">
        <v>187</v>
      </c>
      <c r="B64" s="1" t="s">
        <v>191</v>
      </c>
      <c r="C64" s="1" t="s">
        <v>148</v>
      </c>
      <c r="D64" s="1">
        <v>7.32</v>
      </c>
      <c r="E64">
        <v>33.75</v>
      </c>
      <c r="F64">
        <v>33.75</v>
      </c>
      <c r="G64">
        <v>32.5</v>
      </c>
      <c r="H64" s="1" t="s">
        <v>89</v>
      </c>
      <c r="I64" s="1">
        <v>0</v>
      </c>
      <c r="J64">
        <v>5326</v>
      </c>
      <c r="K64">
        <f t="shared" si="9"/>
        <v>6.644211576846307</v>
      </c>
      <c r="L64">
        <v>389.6</v>
      </c>
      <c r="M64">
        <f t="shared" si="10"/>
        <v>0.8013163307280955</v>
      </c>
      <c r="N64">
        <v>102.1</v>
      </c>
      <c r="O64">
        <f t="shared" si="11"/>
        <v>0.16483693897319987</v>
      </c>
      <c r="P64">
        <v>111.4</v>
      </c>
      <c r="Q64">
        <f t="shared" si="12"/>
        <v>0.14245524296675194</v>
      </c>
      <c r="R64">
        <v>5.846</v>
      </c>
      <c r="S64">
        <f t="shared" si="13"/>
        <v>0.004470102462150176</v>
      </c>
      <c r="T64">
        <v>128.8</v>
      </c>
      <c r="U64">
        <f t="shared" si="14"/>
        <v>0.1172187841281398</v>
      </c>
      <c r="V64">
        <v>1.179</v>
      </c>
      <c r="W64">
        <f t="shared" si="15"/>
        <v>0.000927616050354052</v>
      </c>
      <c r="X64">
        <v>0.9085</v>
      </c>
      <c r="Y64">
        <f t="shared" si="16"/>
        <v>0.004202127659574468</v>
      </c>
      <c r="Z64">
        <v>22.51</v>
      </c>
      <c r="AA64">
        <f t="shared" si="17"/>
        <v>0.0489560678555894</v>
      </c>
    </row>
    <row r="65" spans="1:27" ht="12">
      <c r="A65" s="1" t="s">
        <v>187</v>
      </c>
      <c r="B65" s="1" t="s">
        <v>191</v>
      </c>
      <c r="C65" s="1" t="s">
        <v>149</v>
      </c>
      <c r="D65" s="1">
        <v>7.48</v>
      </c>
      <c r="E65">
        <v>26.25</v>
      </c>
      <c r="F65">
        <v>43.75</v>
      </c>
      <c r="G65">
        <v>30</v>
      </c>
      <c r="H65" s="1" t="s">
        <v>89</v>
      </c>
      <c r="I65" s="1">
        <v>0</v>
      </c>
      <c r="J65">
        <v>4939</v>
      </c>
      <c r="K65">
        <f t="shared" si="9"/>
        <v>6.161427145708583</v>
      </c>
      <c r="L65">
        <v>398.2</v>
      </c>
      <c r="M65">
        <f t="shared" si="10"/>
        <v>0.8190045248868778</v>
      </c>
      <c r="N65">
        <v>63.06</v>
      </c>
      <c r="O65">
        <f t="shared" si="11"/>
        <v>0.10180820148530838</v>
      </c>
      <c r="P65">
        <v>137.4</v>
      </c>
      <c r="Q65">
        <f t="shared" si="12"/>
        <v>0.17570332480818415</v>
      </c>
      <c r="R65">
        <v>4.307</v>
      </c>
      <c r="S65">
        <f t="shared" si="13"/>
        <v>0.003293317020951216</v>
      </c>
      <c r="T65">
        <v>121.5</v>
      </c>
      <c r="U65">
        <f t="shared" si="14"/>
        <v>0.11057517291590827</v>
      </c>
      <c r="V65">
        <v>1.517</v>
      </c>
      <c r="W65">
        <f t="shared" si="15"/>
        <v>0.0011935483870967741</v>
      </c>
      <c r="X65">
        <v>0.692</v>
      </c>
      <c r="Y65">
        <f t="shared" si="16"/>
        <v>0.0032007400555041626</v>
      </c>
      <c r="Z65">
        <v>24.49</v>
      </c>
      <c r="AA65">
        <f t="shared" si="17"/>
        <v>0.05326228795128317</v>
      </c>
    </row>
    <row r="66" spans="1:27" ht="12">
      <c r="A66" s="1" t="s">
        <v>187</v>
      </c>
      <c r="B66" s="1" t="s">
        <v>191</v>
      </c>
      <c r="C66" s="1" t="s">
        <v>150</v>
      </c>
      <c r="D66" s="1">
        <v>6.71</v>
      </c>
      <c r="E66">
        <v>40</v>
      </c>
      <c r="F66">
        <v>30</v>
      </c>
      <c r="G66">
        <v>30</v>
      </c>
      <c r="H66" s="1" t="s">
        <v>89</v>
      </c>
      <c r="I66" s="1">
        <v>1</v>
      </c>
      <c r="J66">
        <v>4928</v>
      </c>
      <c r="K66">
        <f t="shared" si="9"/>
        <v>6.147704590818363</v>
      </c>
      <c r="L66">
        <v>1061</v>
      </c>
      <c r="M66">
        <f t="shared" si="10"/>
        <v>2.1822295351707117</v>
      </c>
      <c r="N66">
        <v>37.33</v>
      </c>
      <c r="O66">
        <f t="shared" si="11"/>
        <v>0.06026800129157249</v>
      </c>
      <c r="P66">
        <v>119.1</v>
      </c>
      <c r="Q66">
        <f t="shared" si="12"/>
        <v>0.15230179028132992</v>
      </c>
      <c r="R66">
        <v>17.55</v>
      </c>
      <c r="S66">
        <f t="shared" si="13"/>
        <v>0.01341948310139165</v>
      </c>
      <c r="T66">
        <v>199.8</v>
      </c>
      <c r="U66">
        <f t="shared" si="14"/>
        <v>0.18183472879504917</v>
      </c>
      <c r="V66">
        <v>0.9722</v>
      </c>
      <c r="W66">
        <f t="shared" si="15"/>
        <v>0.0007649095200629425</v>
      </c>
      <c r="X66">
        <v>0.9951</v>
      </c>
      <c r="Y66">
        <f t="shared" si="16"/>
        <v>0.00460268270120259</v>
      </c>
      <c r="Z66">
        <v>21.16</v>
      </c>
      <c r="AA66">
        <f t="shared" si="17"/>
        <v>0.04602000869943454</v>
      </c>
    </row>
    <row r="67" spans="1:27" ht="12">
      <c r="A67" s="1" t="s">
        <v>187</v>
      </c>
      <c r="B67" s="1" t="s">
        <v>191</v>
      </c>
      <c r="C67" s="1" t="s">
        <v>151</v>
      </c>
      <c r="D67" s="1">
        <v>6.37</v>
      </c>
      <c r="E67">
        <v>20</v>
      </c>
      <c r="F67">
        <v>30</v>
      </c>
      <c r="G67">
        <v>50</v>
      </c>
      <c r="H67" s="1" t="s">
        <v>95</v>
      </c>
      <c r="I67" s="1">
        <v>0</v>
      </c>
      <c r="J67">
        <v>4103</v>
      </c>
      <c r="K67">
        <f t="shared" si="9"/>
        <v>5.118512974051896</v>
      </c>
      <c r="L67">
        <v>667.5</v>
      </c>
      <c r="M67">
        <f t="shared" si="10"/>
        <v>1.3728918140682846</v>
      </c>
      <c r="N67">
        <v>14.33</v>
      </c>
      <c r="O67">
        <f t="shared" si="11"/>
        <v>0.023135292218275753</v>
      </c>
      <c r="P67">
        <v>158.3</v>
      </c>
      <c r="Q67">
        <f t="shared" si="12"/>
        <v>0.20242966751918162</v>
      </c>
      <c r="R67">
        <v>4.931</v>
      </c>
      <c r="S67">
        <f t="shared" si="13"/>
        <v>0.0037704541978895857</v>
      </c>
      <c r="T67">
        <v>97.26</v>
      </c>
      <c r="U67">
        <f t="shared" si="14"/>
        <v>0.0885147433563888</v>
      </c>
      <c r="V67">
        <v>1.283</v>
      </c>
      <c r="W67">
        <f t="shared" si="15"/>
        <v>0.0010094413847364279</v>
      </c>
      <c r="X67">
        <v>0.5621</v>
      </c>
      <c r="Y67">
        <f t="shared" si="16"/>
        <v>0.00259990749306198</v>
      </c>
      <c r="Z67">
        <v>23.91</v>
      </c>
      <c r="AA67">
        <f t="shared" si="17"/>
        <v>0.05200086994345368</v>
      </c>
    </row>
    <row r="68" spans="1:27" ht="12">
      <c r="A68" s="1" t="s">
        <v>187</v>
      </c>
      <c r="B68" s="1" t="s">
        <v>191</v>
      </c>
      <c r="C68" s="1" t="s">
        <v>152</v>
      </c>
      <c r="D68" s="1">
        <v>6.28</v>
      </c>
      <c r="E68">
        <v>18.75</v>
      </c>
      <c r="F68">
        <v>28.75</v>
      </c>
      <c r="G68">
        <v>52.5</v>
      </c>
      <c r="H68" s="1" t="s">
        <v>95</v>
      </c>
      <c r="I68" s="1">
        <v>1</v>
      </c>
      <c r="J68">
        <v>4713</v>
      </c>
      <c r="K68">
        <f t="shared" si="9"/>
        <v>5.879491017964072</v>
      </c>
      <c r="L68">
        <v>830.9</v>
      </c>
      <c r="M68">
        <f t="shared" si="10"/>
        <v>1.70896750308515</v>
      </c>
      <c r="N68">
        <v>15.25</v>
      </c>
      <c r="O68">
        <f t="shared" si="11"/>
        <v>0.024620600581207623</v>
      </c>
      <c r="P68">
        <v>167</v>
      </c>
      <c r="Q68">
        <f t="shared" si="12"/>
        <v>0.21355498721227623</v>
      </c>
      <c r="R68">
        <v>9.558</v>
      </c>
      <c r="S68">
        <f t="shared" si="13"/>
        <v>0.007308456950604067</v>
      </c>
      <c r="T68">
        <v>100.8</v>
      </c>
      <c r="U68">
        <f t="shared" si="14"/>
        <v>0.09173643975245722</v>
      </c>
      <c r="V68">
        <v>1.331</v>
      </c>
      <c r="W68">
        <f t="shared" si="15"/>
        <v>0.00104720692368214</v>
      </c>
      <c r="X68">
        <v>0.5621</v>
      </c>
      <c r="Y68">
        <f t="shared" si="16"/>
        <v>0.00259990749306198</v>
      </c>
      <c r="Z68">
        <v>30.54</v>
      </c>
      <c r="AA68">
        <f t="shared" si="17"/>
        <v>0.06642018268812527</v>
      </c>
    </row>
    <row r="69" spans="1:27" ht="12">
      <c r="A69" s="1" t="s">
        <v>187</v>
      </c>
      <c r="B69" s="1" t="s">
        <v>191</v>
      </c>
      <c r="C69" s="1" t="s">
        <v>153</v>
      </c>
      <c r="D69" s="1">
        <v>6.23</v>
      </c>
      <c r="E69">
        <v>16.25</v>
      </c>
      <c r="F69">
        <v>32.5</v>
      </c>
      <c r="G69">
        <v>51.25</v>
      </c>
      <c r="H69" s="1" t="s">
        <v>95</v>
      </c>
      <c r="I69" s="1">
        <v>2</v>
      </c>
      <c r="J69">
        <v>3990</v>
      </c>
      <c r="K69">
        <f t="shared" si="9"/>
        <v>4.977544910179641</v>
      </c>
      <c r="L69">
        <v>669.1</v>
      </c>
      <c r="M69">
        <f t="shared" si="10"/>
        <v>1.3761826408885232</v>
      </c>
      <c r="N69">
        <v>9.975</v>
      </c>
      <c r="O69">
        <f t="shared" si="11"/>
        <v>0.016104294478527608</v>
      </c>
      <c r="P69">
        <v>127.3</v>
      </c>
      <c r="Q69">
        <f t="shared" si="12"/>
        <v>0.16278772378516626</v>
      </c>
      <c r="R69">
        <v>5.131</v>
      </c>
      <c r="S69">
        <f t="shared" si="13"/>
        <v>0.003923382780241627</v>
      </c>
      <c r="T69">
        <v>117.3</v>
      </c>
      <c r="U69">
        <f t="shared" si="14"/>
        <v>0.10675282125955587</v>
      </c>
      <c r="V69">
        <v>1.193</v>
      </c>
      <c r="W69">
        <f t="shared" si="15"/>
        <v>0.000938630999213218</v>
      </c>
      <c r="X69">
        <v>0.4754</v>
      </c>
      <c r="Y69">
        <f t="shared" si="16"/>
        <v>0.002198889916743756</v>
      </c>
      <c r="Z69">
        <v>27.65</v>
      </c>
      <c r="AA69">
        <f t="shared" si="17"/>
        <v>0.0601348412353197</v>
      </c>
    </row>
    <row r="70" spans="1:27" ht="12">
      <c r="A70" s="1" t="s">
        <v>187</v>
      </c>
      <c r="B70" s="1" t="s">
        <v>191</v>
      </c>
      <c r="C70" s="1" t="s">
        <v>154</v>
      </c>
      <c r="D70" s="1">
        <v>6.19</v>
      </c>
      <c r="E70">
        <v>18.75</v>
      </c>
      <c r="F70">
        <v>31.25</v>
      </c>
      <c r="G70">
        <v>50</v>
      </c>
      <c r="H70" s="1" t="s">
        <v>95</v>
      </c>
      <c r="I70" s="1">
        <v>1</v>
      </c>
      <c r="J70">
        <v>3704</v>
      </c>
      <c r="K70">
        <f t="shared" si="9"/>
        <v>4.620758483033932</v>
      </c>
      <c r="L70">
        <v>711.2</v>
      </c>
      <c r="M70">
        <f t="shared" si="10"/>
        <v>1.462772521596051</v>
      </c>
      <c r="N70">
        <v>7.803</v>
      </c>
      <c r="O70">
        <f t="shared" si="11"/>
        <v>0.01259767516951889</v>
      </c>
      <c r="P70">
        <v>129.4</v>
      </c>
      <c r="Q70">
        <f t="shared" si="12"/>
        <v>0.16547314578005118</v>
      </c>
      <c r="R70">
        <v>6.56</v>
      </c>
      <c r="S70">
        <f t="shared" si="13"/>
        <v>0.005016057501146964</v>
      </c>
      <c r="T70">
        <v>143</v>
      </c>
      <c r="U70">
        <f t="shared" si="14"/>
        <v>0.13014197306152167</v>
      </c>
      <c r="V70">
        <v>1.352</v>
      </c>
      <c r="W70">
        <f t="shared" si="15"/>
        <v>0.001063729346970889</v>
      </c>
      <c r="X70">
        <v>0.4321</v>
      </c>
      <c r="Y70">
        <f t="shared" si="16"/>
        <v>0.0019986123959296947</v>
      </c>
      <c r="Z70">
        <v>24.87</v>
      </c>
      <c r="AA70">
        <f t="shared" si="17"/>
        <v>0.05408873423227491</v>
      </c>
    </row>
    <row r="71" spans="1:27" ht="12">
      <c r="A71" s="1" t="s">
        <v>187</v>
      </c>
      <c r="B71" s="1" t="s">
        <v>191</v>
      </c>
      <c r="C71" s="1" t="s">
        <v>155</v>
      </c>
      <c r="D71" s="1">
        <v>7.55</v>
      </c>
      <c r="E71">
        <v>16.25</v>
      </c>
      <c r="F71">
        <v>33.75</v>
      </c>
      <c r="G71">
        <v>50</v>
      </c>
      <c r="H71" s="1" t="s">
        <v>95</v>
      </c>
      <c r="I71" s="1">
        <v>2</v>
      </c>
      <c r="J71">
        <v>7512</v>
      </c>
      <c r="K71">
        <f t="shared" si="9"/>
        <v>9.37125748502994</v>
      </c>
      <c r="L71">
        <v>971.8</v>
      </c>
      <c r="M71">
        <f t="shared" si="10"/>
        <v>1.9987659399424105</v>
      </c>
      <c r="N71">
        <v>58.25</v>
      </c>
      <c r="O71">
        <f t="shared" si="11"/>
        <v>0.0940426218921537</v>
      </c>
      <c r="P71">
        <v>168.8</v>
      </c>
      <c r="Q71">
        <f t="shared" si="12"/>
        <v>0.21585677749360618</v>
      </c>
      <c r="R71">
        <v>13.3</v>
      </c>
      <c r="S71">
        <f t="shared" si="13"/>
        <v>0.010169750726410767</v>
      </c>
      <c r="T71">
        <v>138.3</v>
      </c>
      <c r="U71">
        <f t="shared" si="14"/>
        <v>0.1258645795413178</v>
      </c>
      <c r="V71">
        <v>0</v>
      </c>
      <c r="W71">
        <f t="shared" si="15"/>
        <v>0</v>
      </c>
      <c r="X71">
        <v>3.204</v>
      </c>
      <c r="Y71">
        <f t="shared" si="16"/>
        <v>0.014819611470860316</v>
      </c>
      <c r="Z71">
        <v>18.17</v>
      </c>
      <c r="AA71">
        <f t="shared" si="17"/>
        <v>0.0395171813832101</v>
      </c>
    </row>
    <row r="72" spans="1:27" ht="12">
      <c r="A72" s="1" t="s">
        <v>187</v>
      </c>
      <c r="B72" s="1" t="s">
        <v>191</v>
      </c>
      <c r="C72" s="1" t="s">
        <v>0</v>
      </c>
      <c r="D72" s="1">
        <v>6.85</v>
      </c>
      <c r="E72">
        <v>13.75</v>
      </c>
      <c r="F72">
        <v>41.25</v>
      </c>
      <c r="G72">
        <v>45</v>
      </c>
      <c r="H72" s="1" t="s">
        <v>93</v>
      </c>
      <c r="I72" s="1">
        <v>3</v>
      </c>
      <c r="J72">
        <v>5366</v>
      </c>
      <c r="K72">
        <f t="shared" si="9"/>
        <v>6.694111776447106</v>
      </c>
      <c r="L72">
        <v>535.6</v>
      </c>
      <c r="M72">
        <f t="shared" si="10"/>
        <v>1.1016042780748663</v>
      </c>
      <c r="N72">
        <v>73.26</v>
      </c>
      <c r="O72">
        <f t="shared" si="11"/>
        <v>0.11827575072650955</v>
      </c>
      <c r="P72">
        <v>145.4</v>
      </c>
      <c r="Q72">
        <f t="shared" si="12"/>
        <v>0.18593350383631715</v>
      </c>
      <c r="R72">
        <v>4.331</v>
      </c>
      <c r="S72">
        <f t="shared" si="13"/>
        <v>0.003311668450833461</v>
      </c>
      <c r="T72">
        <v>128.8</v>
      </c>
      <c r="U72">
        <f t="shared" si="14"/>
        <v>0.1172187841281398</v>
      </c>
      <c r="V72">
        <v>1.014</v>
      </c>
      <c r="W72">
        <f t="shared" si="15"/>
        <v>0.0007977970102281668</v>
      </c>
      <c r="X72">
        <v>4.719</v>
      </c>
      <c r="Y72">
        <f t="shared" si="16"/>
        <v>0.021827012025901944</v>
      </c>
      <c r="Z72">
        <v>26.27</v>
      </c>
      <c r="AA72">
        <f t="shared" si="17"/>
        <v>0.05713353632013919</v>
      </c>
    </row>
    <row r="73" spans="1:27" ht="12">
      <c r="A73" s="1" t="s">
        <v>187</v>
      </c>
      <c r="B73" s="1" t="s">
        <v>191</v>
      </c>
      <c r="C73" s="1" t="s">
        <v>1</v>
      </c>
      <c r="D73" s="1">
        <v>6.42</v>
      </c>
      <c r="E73">
        <v>8.75</v>
      </c>
      <c r="F73">
        <v>27.5</v>
      </c>
      <c r="G73">
        <v>63.75</v>
      </c>
      <c r="H73" s="1" t="s">
        <v>95</v>
      </c>
      <c r="I73" s="1">
        <v>0</v>
      </c>
      <c r="J73">
        <v>5275</v>
      </c>
      <c r="K73">
        <f t="shared" si="9"/>
        <v>6.580588822355289</v>
      </c>
      <c r="L73">
        <v>529.7</v>
      </c>
      <c r="M73">
        <f t="shared" si="10"/>
        <v>1.0894693541752365</v>
      </c>
      <c r="N73">
        <v>17.19</v>
      </c>
      <c r="O73">
        <f t="shared" si="11"/>
        <v>0.02775266386825961</v>
      </c>
      <c r="P73">
        <v>138.2</v>
      </c>
      <c r="Q73">
        <f t="shared" si="12"/>
        <v>0.17672634271099744</v>
      </c>
      <c r="R73">
        <v>5.954</v>
      </c>
      <c r="S73">
        <f t="shared" si="13"/>
        <v>0.004552683896620278</v>
      </c>
      <c r="T73">
        <v>269.8</v>
      </c>
      <c r="U73">
        <f t="shared" si="14"/>
        <v>0.24554058973425558</v>
      </c>
      <c r="V73">
        <v>0.9929</v>
      </c>
      <c r="W73">
        <f t="shared" si="15"/>
        <v>0.0007811959087332808</v>
      </c>
      <c r="X73">
        <v>4.416</v>
      </c>
      <c r="Y73">
        <f t="shared" si="16"/>
        <v>0.02042553191489362</v>
      </c>
      <c r="Z73">
        <v>37.93</v>
      </c>
      <c r="AA73">
        <f t="shared" si="17"/>
        <v>0.08249238799478034</v>
      </c>
    </row>
    <row r="74" spans="1:27" ht="12">
      <c r="A74" s="1" t="s">
        <v>187</v>
      </c>
      <c r="B74" s="1" t="s">
        <v>191</v>
      </c>
      <c r="C74" s="1" t="s">
        <v>2</v>
      </c>
      <c r="D74" s="1">
        <v>6.49</v>
      </c>
      <c r="E74">
        <v>25</v>
      </c>
      <c r="F74">
        <v>27.5</v>
      </c>
      <c r="G74">
        <v>47.5</v>
      </c>
      <c r="H74" s="1" t="s">
        <v>95</v>
      </c>
      <c r="I74" s="1">
        <v>1</v>
      </c>
      <c r="J74">
        <v>4640</v>
      </c>
      <c r="K74">
        <f t="shared" si="9"/>
        <v>5.788423153692615</v>
      </c>
      <c r="L74">
        <v>567</v>
      </c>
      <c r="M74">
        <f t="shared" si="10"/>
        <v>1.1661867544220486</v>
      </c>
      <c r="N74">
        <v>45.8</v>
      </c>
      <c r="O74">
        <f t="shared" si="11"/>
        <v>0.07394252502421698</v>
      </c>
      <c r="P74">
        <v>155.5</v>
      </c>
      <c r="Q74">
        <f t="shared" si="12"/>
        <v>0.19884910485933505</v>
      </c>
      <c r="R74">
        <v>4.519</v>
      </c>
      <c r="S74">
        <f t="shared" si="13"/>
        <v>0.00345542131824438</v>
      </c>
      <c r="T74">
        <v>144</v>
      </c>
      <c r="U74">
        <f t="shared" si="14"/>
        <v>0.1310520567892246</v>
      </c>
      <c r="V74">
        <v>0.8757</v>
      </c>
      <c r="W74">
        <f t="shared" si="15"/>
        <v>0.000688985051140834</v>
      </c>
      <c r="X74">
        <v>0.692</v>
      </c>
      <c r="Y74">
        <f t="shared" si="16"/>
        <v>0.0032007400555041626</v>
      </c>
      <c r="Z74">
        <v>20.75</v>
      </c>
      <c r="AA74">
        <f t="shared" si="17"/>
        <v>0.04512831665941714</v>
      </c>
    </row>
    <row r="75" spans="1:27" ht="12">
      <c r="A75" s="1" t="s">
        <v>187</v>
      </c>
      <c r="B75" s="1" t="s">
        <v>191</v>
      </c>
      <c r="C75" s="1" t="s">
        <v>3</v>
      </c>
      <c r="D75" s="1">
        <v>6.61</v>
      </c>
      <c r="E75">
        <v>40</v>
      </c>
      <c r="F75">
        <v>27.5</v>
      </c>
      <c r="G75">
        <v>32.5</v>
      </c>
      <c r="H75" s="1" t="s">
        <v>89</v>
      </c>
      <c r="I75" s="1">
        <v>1</v>
      </c>
      <c r="J75">
        <v>4918</v>
      </c>
      <c r="K75">
        <f t="shared" si="9"/>
        <v>6.135229540918163</v>
      </c>
      <c r="L75">
        <v>469.2</v>
      </c>
      <c r="M75">
        <f t="shared" si="10"/>
        <v>0.965034965034965</v>
      </c>
      <c r="N75">
        <v>63.57</v>
      </c>
      <c r="O75">
        <f t="shared" si="11"/>
        <v>0.10263157894736843</v>
      </c>
      <c r="P75">
        <v>121.5</v>
      </c>
      <c r="Q75">
        <f t="shared" si="12"/>
        <v>0.15537084398976983</v>
      </c>
      <c r="R75">
        <v>5.642</v>
      </c>
      <c r="S75">
        <f t="shared" si="13"/>
        <v>0.0043141153081510935</v>
      </c>
      <c r="T75">
        <v>111.8</v>
      </c>
      <c r="U75">
        <f t="shared" si="14"/>
        <v>0.10174736075718967</v>
      </c>
      <c r="V75">
        <v>1.448</v>
      </c>
      <c r="W75">
        <f t="shared" si="15"/>
        <v>0.001139260424862313</v>
      </c>
      <c r="X75">
        <v>0.6054</v>
      </c>
      <c r="Y75">
        <f t="shared" si="16"/>
        <v>0.002800185013876041</v>
      </c>
      <c r="Z75">
        <v>24.68</v>
      </c>
      <c r="AA75">
        <f t="shared" si="17"/>
        <v>0.05367551109177904</v>
      </c>
    </row>
    <row r="76" spans="1:27" ht="12">
      <c r="A76" s="1" t="s">
        <v>187</v>
      </c>
      <c r="B76" s="1" t="s">
        <v>191</v>
      </c>
      <c r="C76" s="1" t="s">
        <v>4</v>
      </c>
      <c r="D76" s="1">
        <v>7.25</v>
      </c>
      <c r="E76">
        <v>42.5</v>
      </c>
      <c r="F76">
        <v>35</v>
      </c>
      <c r="G76">
        <v>22.5</v>
      </c>
      <c r="H76" s="1" t="s">
        <v>156</v>
      </c>
      <c r="I76" s="1">
        <v>0</v>
      </c>
      <c r="J76">
        <v>5472</v>
      </c>
      <c r="K76">
        <f t="shared" si="9"/>
        <v>6.826347305389222</v>
      </c>
      <c r="L76">
        <v>443.9</v>
      </c>
      <c r="M76">
        <f t="shared" si="10"/>
        <v>0.9129987659399423</v>
      </c>
      <c r="N76">
        <v>77.08</v>
      </c>
      <c r="O76">
        <f t="shared" si="11"/>
        <v>0.12444300936390056</v>
      </c>
      <c r="P76">
        <v>107.3</v>
      </c>
      <c r="Q76">
        <f t="shared" si="12"/>
        <v>0.13721227621483376</v>
      </c>
      <c r="R76">
        <v>7.491</v>
      </c>
      <c r="S76">
        <f t="shared" si="13"/>
        <v>0.005727940051995718</v>
      </c>
      <c r="T76">
        <v>98.26</v>
      </c>
      <c r="U76">
        <f t="shared" si="14"/>
        <v>0.08942482708409175</v>
      </c>
      <c r="V76">
        <v>1.455</v>
      </c>
      <c r="W76">
        <f t="shared" si="15"/>
        <v>0.0011447678992918963</v>
      </c>
      <c r="X76">
        <v>0.7353</v>
      </c>
      <c r="Y76">
        <f t="shared" si="16"/>
        <v>0.0034010175763182237</v>
      </c>
      <c r="Z76">
        <v>22.9</v>
      </c>
      <c r="AA76">
        <f t="shared" si="17"/>
        <v>0.04980426272292301</v>
      </c>
    </row>
    <row r="77" spans="1:27" ht="12">
      <c r="A77" s="1" t="s">
        <v>187</v>
      </c>
      <c r="B77" s="1" t="s">
        <v>191</v>
      </c>
      <c r="C77" s="1" t="s">
        <v>157</v>
      </c>
      <c r="D77" s="1">
        <v>6.57</v>
      </c>
      <c r="E77">
        <v>20</v>
      </c>
      <c r="F77">
        <v>23.75</v>
      </c>
      <c r="G77">
        <v>56.25</v>
      </c>
      <c r="H77" s="1" t="s">
        <v>95</v>
      </c>
      <c r="I77" s="1">
        <v>2</v>
      </c>
      <c r="J77">
        <v>5855</v>
      </c>
      <c r="K77">
        <f t="shared" si="9"/>
        <v>7.304141716566867</v>
      </c>
      <c r="L77">
        <v>743.8</v>
      </c>
      <c r="M77">
        <f t="shared" si="10"/>
        <v>1.529823118058412</v>
      </c>
      <c r="N77">
        <v>46.63</v>
      </c>
      <c r="O77">
        <f t="shared" si="11"/>
        <v>0.07528253148207945</v>
      </c>
      <c r="P77">
        <v>155.7</v>
      </c>
      <c r="Q77">
        <f t="shared" si="12"/>
        <v>0.19910485933503835</v>
      </c>
      <c r="R77">
        <v>18.87</v>
      </c>
      <c r="S77">
        <f t="shared" si="13"/>
        <v>0.014428811744915126</v>
      </c>
      <c r="T77">
        <v>122.3</v>
      </c>
      <c r="U77">
        <f t="shared" si="14"/>
        <v>0.11130323989807062</v>
      </c>
      <c r="V77">
        <v>1.234</v>
      </c>
      <c r="W77">
        <f t="shared" si="15"/>
        <v>0.000970889063729347</v>
      </c>
      <c r="X77">
        <v>0.9951</v>
      </c>
      <c r="Y77">
        <f t="shared" si="16"/>
        <v>0.00460268270120259</v>
      </c>
      <c r="Z77">
        <v>35.92</v>
      </c>
      <c r="AA77">
        <f t="shared" si="17"/>
        <v>0.0781209221400609</v>
      </c>
    </row>
    <row r="78" spans="1:27" ht="12">
      <c r="A78" s="1" t="s">
        <v>187</v>
      </c>
      <c r="B78" s="1" t="s">
        <v>191</v>
      </c>
      <c r="C78" s="1" t="s">
        <v>158</v>
      </c>
      <c r="D78" s="1">
        <v>6.25</v>
      </c>
      <c r="E78">
        <v>38.75</v>
      </c>
      <c r="F78">
        <v>18.75</v>
      </c>
      <c r="G78">
        <v>42.5</v>
      </c>
      <c r="H78" s="1" t="s">
        <v>95</v>
      </c>
      <c r="I78" s="1">
        <v>4</v>
      </c>
      <c r="J78">
        <v>4855</v>
      </c>
      <c r="K78">
        <f t="shared" si="9"/>
        <v>6.056636726546906</v>
      </c>
      <c r="L78">
        <v>631.9</v>
      </c>
      <c r="M78">
        <f t="shared" si="10"/>
        <v>1.2996709173179761</v>
      </c>
      <c r="N78">
        <v>11.73</v>
      </c>
      <c r="O78">
        <f t="shared" si="11"/>
        <v>0.01893768162738134</v>
      </c>
      <c r="P78">
        <v>110</v>
      </c>
      <c r="Q78">
        <f t="shared" si="12"/>
        <v>0.14066496163682865</v>
      </c>
      <c r="R78">
        <v>10.26</v>
      </c>
      <c r="S78">
        <f t="shared" si="13"/>
        <v>0.007845236274659734</v>
      </c>
      <c r="T78">
        <v>89.26</v>
      </c>
      <c r="U78">
        <f t="shared" si="14"/>
        <v>0.08123407353476521</v>
      </c>
      <c r="V78">
        <v>0.6963</v>
      </c>
      <c r="W78">
        <f t="shared" si="15"/>
        <v>0.0005478363493312353</v>
      </c>
      <c r="X78">
        <v>0.8219</v>
      </c>
      <c r="Y78">
        <f t="shared" si="16"/>
        <v>0.0038015726179463456</v>
      </c>
      <c r="Z78">
        <v>30.12</v>
      </c>
      <c r="AA78">
        <f t="shared" si="17"/>
        <v>0.06550674206176599</v>
      </c>
    </row>
    <row r="79" spans="1:27" ht="12">
      <c r="A79" s="1" t="s">
        <v>187</v>
      </c>
      <c r="B79" s="1" t="s">
        <v>191</v>
      </c>
      <c r="C79" s="1" t="s">
        <v>159</v>
      </c>
      <c r="D79" s="1">
        <v>6.28</v>
      </c>
      <c r="E79">
        <v>27.5</v>
      </c>
      <c r="F79">
        <v>22.5</v>
      </c>
      <c r="G79">
        <v>50</v>
      </c>
      <c r="H79" s="1" t="s">
        <v>95</v>
      </c>
      <c r="I79" s="1">
        <v>2</v>
      </c>
      <c r="J79">
        <v>4520</v>
      </c>
      <c r="K79">
        <f t="shared" si="9"/>
        <v>5.63872255489022</v>
      </c>
      <c r="L79">
        <v>611.8</v>
      </c>
      <c r="M79">
        <f t="shared" si="10"/>
        <v>1.2583299053887287</v>
      </c>
      <c r="N79">
        <v>35.58</v>
      </c>
      <c r="O79">
        <f t="shared" si="11"/>
        <v>0.05744268647077817</v>
      </c>
      <c r="P79">
        <v>111</v>
      </c>
      <c r="Q79">
        <f t="shared" si="12"/>
        <v>0.14194373401534527</v>
      </c>
      <c r="R79">
        <v>5.651</v>
      </c>
      <c r="S79">
        <f t="shared" si="13"/>
        <v>0.0043209970943569355</v>
      </c>
      <c r="T79">
        <v>53.75</v>
      </c>
      <c r="U79">
        <f t="shared" si="14"/>
        <v>0.04891700036403349</v>
      </c>
      <c r="V79">
        <v>2.035</v>
      </c>
      <c r="W79">
        <f t="shared" si="15"/>
        <v>0.0016011014948859167</v>
      </c>
      <c r="X79">
        <v>0.4321</v>
      </c>
      <c r="Y79">
        <f t="shared" si="16"/>
        <v>0.0019986123959296947</v>
      </c>
      <c r="Z79">
        <v>32.61</v>
      </c>
      <c r="AA79">
        <f t="shared" si="17"/>
        <v>0.07092214006089605</v>
      </c>
    </row>
    <row r="80" spans="1:27" ht="12">
      <c r="A80" s="1" t="s">
        <v>187</v>
      </c>
      <c r="B80" s="1" t="s">
        <v>191</v>
      </c>
      <c r="C80" s="1" t="s">
        <v>160</v>
      </c>
      <c r="D80" s="1">
        <v>6.49</v>
      </c>
      <c r="E80">
        <v>22.5</v>
      </c>
      <c r="F80">
        <v>20</v>
      </c>
      <c r="G80">
        <v>57.5</v>
      </c>
      <c r="H80" s="1" t="s">
        <v>95</v>
      </c>
      <c r="I80" s="1">
        <v>1</v>
      </c>
      <c r="J80">
        <v>6715</v>
      </c>
      <c r="K80">
        <f t="shared" si="9"/>
        <v>8.376996007984031</v>
      </c>
      <c r="L80">
        <v>798.9</v>
      </c>
      <c r="M80">
        <f t="shared" si="10"/>
        <v>1.6431509666803783</v>
      </c>
      <c r="N80">
        <v>53.8</v>
      </c>
      <c r="O80">
        <f t="shared" si="11"/>
        <v>0.08685824991927672</v>
      </c>
      <c r="P80">
        <v>141.3</v>
      </c>
      <c r="Q80">
        <f t="shared" si="12"/>
        <v>0.180690537084399</v>
      </c>
      <c r="R80">
        <v>13.27</v>
      </c>
      <c r="S80">
        <f t="shared" si="13"/>
        <v>0.010146811439057959</v>
      </c>
      <c r="T80">
        <v>42.49</v>
      </c>
      <c r="U80">
        <f t="shared" si="14"/>
        <v>0.038669457590098294</v>
      </c>
      <c r="V80">
        <v>0.2893</v>
      </c>
      <c r="W80">
        <f t="shared" si="15"/>
        <v>0.00022761605035405194</v>
      </c>
      <c r="X80">
        <v>1.082</v>
      </c>
      <c r="Y80">
        <f t="shared" si="16"/>
        <v>0.005004625346901018</v>
      </c>
      <c r="Z80">
        <v>29.12</v>
      </c>
      <c r="AA80">
        <f t="shared" si="17"/>
        <v>0.06333188342757722</v>
      </c>
    </row>
    <row r="81" spans="1:27" ht="12">
      <c r="A81" s="1" t="s">
        <v>187</v>
      </c>
      <c r="B81" s="1" t="s">
        <v>191</v>
      </c>
      <c r="C81" s="1" t="s">
        <v>161</v>
      </c>
      <c r="D81" s="1">
        <v>6.43</v>
      </c>
      <c r="E81">
        <v>32.5</v>
      </c>
      <c r="F81">
        <v>23.75</v>
      </c>
      <c r="G81">
        <v>43.75</v>
      </c>
      <c r="H81" s="1" t="s">
        <v>95</v>
      </c>
      <c r="I81" s="1">
        <v>0</v>
      </c>
      <c r="J81">
        <v>4955</v>
      </c>
      <c r="K81">
        <f t="shared" si="9"/>
        <v>6.181387225548902</v>
      </c>
      <c r="L81">
        <v>491.3</v>
      </c>
      <c r="M81">
        <f t="shared" si="10"/>
        <v>1.0104895104895104</v>
      </c>
      <c r="N81">
        <v>24.35</v>
      </c>
      <c r="O81">
        <f t="shared" si="11"/>
        <v>0.039312237649338076</v>
      </c>
      <c r="P81">
        <v>121.8</v>
      </c>
      <c r="Q81">
        <f t="shared" si="12"/>
        <v>0.15575447570332482</v>
      </c>
      <c r="R81">
        <v>8.098</v>
      </c>
      <c r="S81">
        <f t="shared" si="13"/>
        <v>0.006192078299434165</v>
      </c>
      <c r="T81">
        <v>107.5</v>
      </c>
      <c r="U81">
        <f t="shared" si="14"/>
        <v>0.09783400072806699</v>
      </c>
      <c r="V81">
        <v>0.4894</v>
      </c>
      <c r="W81">
        <f t="shared" si="15"/>
        <v>0.00038505114083398897</v>
      </c>
      <c r="X81">
        <v>0.6487</v>
      </c>
      <c r="Y81">
        <f t="shared" si="16"/>
        <v>0.003000462534690102</v>
      </c>
      <c r="Z81">
        <v>28.08</v>
      </c>
      <c r="AA81">
        <f t="shared" si="17"/>
        <v>0.06107003044802088</v>
      </c>
    </row>
    <row r="82" spans="1:27" ht="12">
      <c r="A82" s="1" t="s">
        <v>187</v>
      </c>
      <c r="B82" s="1" t="s">
        <v>191</v>
      </c>
      <c r="C82" s="1" t="s">
        <v>162</v>
      </c>
      <c r="D82" s="1">
        <v>6.62</v>
      </c>
      <c r="E82">
        <v>32.5</v>
      </c>
      <c r="F82">
        <v>35</v>
      </c>
      <c r="G82">
        <v>32.5</v>
      </c>
      <c r="H82" s="1" t="s">
        <v>89</v>
      </c>
      <c r="I82" s="1">
        <v>0</v>
      </c>
      <c r="J82">
        <v>4867</v>
      </c>
      <c r="K82">
        <f t="shared" si="9"/>
        <v>6.071606786427146</v>
      </c>
      <c r="L82">
        <v>504.7</v>
      </c>
      <c r="M82">
        <f t="shared" si="10"/>
        <v>1.0380501851090085</v>
      </c>
      <c r="N82">
        <v>52.48</v>
      </c>
      <c r="O82">
        <f t="shared" si="11"/>
        <v>0.08472715531159186</v>
      </c>
      <c r="P82">
        <v>115.9</v>
      </c>
      <c r="Q82">
        <f t="shared" si="12"/>
        <v>0.14820971867007673</v>
      </c>
      <c r="R82">
        <v>8.612</v>
      </c>
      <c r="S82">
        <f t="shared" si="13"/>
        <v>0.006585104756078911</v>
      </c>
      <c r="T82">
        <v>87.26</v>
      </c>
      <c r="U82">
        <f t="shared" si="14"/>
        <v>0.0794139060793593</v>
      </c>
      <c r="V82">
        <v>2.379</v>
      </c>
      <c r="W82">
        <f t="shared" si="15"/>
        <v>0.0018717545239968528</v>
      </c>
      <c r="X82">
        <v>0.6487</v>
      </c>
      <c r="Y82">
        <f t="shared" si="16"/>
        <v>0.003000462534690102</v>
      </c>
      <c r="Z82">
        <v>30.09</v>
      </c>
      <c r="AA82">
        <f t="shared" si="17"/>
        <v>0.06544149630274032</v>
      </c>
    </row>
    <row r="83" spans="1:27" ht="12">
      <c r="A83" s="1" t="s">
        <v>187</v>
      </c>
      <c r="B83" s="1" t="s">
        <v>191</v>
      </c>
      <c r="C83" s="1" t="s">
        <v>163</v>
      </c>
      <c r="D83" s="1">
        <v>7.61</v>
      </c>
      <c r="E83">
        <v>20</v>
      </c>
      <c r="F83">
        <v>35</v>
      </c>
      <c r="G83">
        <v>45</v>
      </c>
      <c r="H83" s="1" t="s">
        <v>95</v>
      </c>
      <c r="I83" s="1">
        <v>1</v>
      </c>
      <c r="J83">
        <v>8031</v>
      </c>
      <c r="K83">
        <f t="shared" si="9"/>
        <v>10.0187125748503</v>
      </c>
      <c r="L83">
        <v>590.1</v>
      </c>
      <c r="M83">
        <f t="shared" si="10"/>
        <v>1.2136980666392432</v>
      </c>
      <c r="N83">
        <v>79.36</v>
      </c>
      <c r="O83">
        <f t="shared" si="11"/>
        <v>0.12812399095899257</v>
      </c>
      <c r="P83">
        <v>102</v>
      </c>
      <c r="Q83">
        <f t="shared" si="12"/>
        <v>0.13043478260869568</v>
      </c>
      <c r="R83">
        <v>7.544</v>
      </c>
      <c r="S83">
        <f t="shared" si="13"/>
        <v>0.005768466126319009</v>
      </c>
      <c r="T83">
        <v>113.5</v>
      </c>
      <c r="U83">
        <f t="shared" si="14"/>
        <v>0.10329450309428467</v>
      </c>
      <c r="V83">
        <v>0.2548</v>
      </c>
      <c r="W83">
        <f t="shared" si="15"/>
        <v>0.00020047206923682142</v>
      </c>
      <c r="X83">
        <v>1.775</v>
      </c>
      <c r="Y83">
        <f t="shared" si="16"/>
        <v>0.008209990749306197</v>
      </c>
      <c r="Z83">
        <v>27.27</v>
      </c>
      <c r="AA83">
        <f t="shared" si="17"/>
        <v>0.05930839495432797</v>
      </c>
    </row>
    <row r="84" spans="1:27" ht="12">
      <c r="A84" s="1" t="s">
        <v>187</v>
      </c>
      <c r="B84" s="1" t="s">
        <v>191</v>
      </c>
      <c r="C84" s="1" t="s">
        <v>164</v>
      </c>
      <c r="D84" s="1">
        <v>6.38</v>
      </c>
      <c r="E84">
        <v>43.75</v>
      </c>
      <c r="F84">
        <v>23.75</v>
      </c>
      <c r="G84">
        <v>32.5</v>
      </c>
      <c r="H84" s="1" t="s">
        <v>89</v>
      </c>
      <c r="I84" s="1">
        <v>4</v>
      </c>
      <c r="J84">
        <v>5158</v>
      </c>
      <c r="K84">
        <f t="shared" si="9"/>
        <v>6.434630738522954</v>
      </c>
      <c r="L84">
        <v>599.9</v>
      </c>
      <c r="M84">
        <f t="shared" si="10"/>
        <v>1.2338543809132043</v>
      </c>
      <c r="N84">
        <v>48.84</v>
      </c>
      <c r="O84">
        <f t="shared" si="11"/>
        <v>0.0788505004843397</v>
      </c>
      <c r="P84">
        <v>99.29</v>
      </c>
      <c r="Q84">
        <f t="shared" si="12"/>
        <v>0.12696930946291562</v>
      </c>
      <c r="R84">
        <v>8.831</v>
      </c>
      <c r="S84">
        <f t="shared" si="13"/>
        <v>0.006752561553754396</v>
      </c>
      <c r="T84">
        <v>49</v>
      </c>
      <c r="U84">
        <f t="shared" si="14"/>
        <v>0.044594102657444484</v>
      </c>
      <c r="V84">
        <v>1.076</v>
      </c>
      <c r="W84">
        <f t="shared" si="15"/>
        <v>0.0008465774980330449</v>
      </c>
      <c r="X84">
        <v>0.6054</v>
      </c>
      <c r="Y84">
        <f t="shared" si="16"/>
        <v>0.002800185013876041</v>
      </c>
      <c r="Z84">
        <v>27.02</v>
      </c>
      <c r="AA84">
        <f t="shared" si="17"/>
        <v>0.058764680295780775</v>
      </c>
    </row>
    <row r="85" spans="1:27" ht="12">
      <c r="A85" s="1" t="s">
        <v>187</v>
      </c>
      <c r="B85" s="1" t="s">
        <v>191</v>
      </c>
      <c r="C85" s="1" t="s">
        <v>165</v>
      </c>
      <c r="D85" s="1">
        <v>7.11</v>
      </c>
      <c r="E85">
        <v>40</v>
      </c>
      <c r="F85">
        <v>22.5</v>
      </c>
      <c r="G85">
        <v>37.5</v>
      </c>
      <c r="H85" s="1" t="s">
        <v>89</v>
      </c>
      <c r="I85" s="1">
        <v>2</v>
      </c>
      <c r="J85">
        <v>5893</v>
      </c>
      <c r="K85">
        <f t="shared" si="9"/>
        <v>7.351546906187624</v>
      </c>
      <c r="L85">
        <v>1298</v>
      </c>
      <c r="M85">
        <f t="shared" si="10"/>
        <v>2.669683257918552</v>
      </c>
      <c r="N85">
        <v>93.11</v>
      </c>
      <c r="O85">
        <f t="shared" si="11"/>
        <v>0.1503228931223765</v>
      </c>
      <c r="P85">
        <v>70.97</v>
      </c>
      <c r="Q85">
        <f t="shared" si="12"/>
        <v>0.09075447570332482</v>
      </c>
      <c r="R85">
        <v>9.514</v>
      </c>
      <c r="S85">
        <f t="shared" si="13"/>
        <v>0.007274812662486618</v>
      </c>
      <c r="T85">
        <v>79.23</v>
      </c>
      <c r="U85">
        <f t="shared" si="14"/>
        <v>0.07210593374590463</v>
      </c>
      <c r="V85">
        <v>0.7032</v>
      </c>
      <c r="W85">
        <f t="shared" si="15"/>
        <v>0.0005532651455546814</v>
      </c>
      <c r="X85">
        <v>0.8652</v>
      </c>
      <c r="Y85">
        <f t="shared" si="16"/>
        <v>0.004001850138760407</v>
      </c>
      <c r="Z85">
        <v>34.57</v>
      </c>
      <c r="AA85">
        <f t="shared" si="17"/>
        <v>0.07518486298390605</v>
      </c>
    </row>
    <row r="86" spans="1:27" ht="12">
      <c r="A86" s="1" t="s">
        <v>187</v>
      </c>
      <c r="B86" s="1" t="s">
        <v>191</v>
      </c>
      <c r="C86" s="1" t="s">
        <v>168</v>
      </c>
      <c r="D86" s="1">
        <v>6.27</v>
      </c>
      <c r="E86">
        <v>75</v>
      </c>
      <c r="F86">
        <v>7.5</v>
      </c>
      <c r="G86">
        <v>17.5</v>
      </c>
      <c r="H86" s="1" t="s">
        <v>85</v>
      </c>
      <c r="I86" s="1">
        <v>2</v>
      </c>
      <c r="J86">
        <v>3181</v>
      </c>
      <c r="K86">
        <f t="shared" si="9"/>
        <v>3.968313373253493</v>
      </c>
      <c r="L86">
        <v>374.6</v>
      </c>
      <c r="M86">
        <f t="shared" si="10"/>
        <v>0.7704648292883587</v>
      </c>
      <c r="N86">
        <v>15.15</v>
      </c>
      <c r="O86">
        <f t="shared" si="11"/>
        <v>0.024459154020019375</v>
      </c>
      <c r="P86">
        <v>145.4</v>
      </c>
      <c r="Q86">
        <f t="shared" si="12"/>
        <v>0.18593350383631715</v>
      </c>
      <c r="R86">
        <v>18.9</v>
      </c>
      <c r="S86">
        <f t="shared" si="13"/>
        <v>0.01445175103226793</v>
      </c>
      <c r="T86">
        <v>85.51</v>
      </c>
      <c r="U86">
        <f t="shared" si="14"/>
        <v>0.07782125955587915</v>
      </c>
      <c r="V86">
        <v>0.924</v>
      </c>
      <c r="W86">
        <f t="shared" si="15"/>
        <v>0.0007269866247049568</v>
      </c>
      <c r="X86">
        <v>0.4754</v>
      </c>
      <c r="Y86">
        <f t="shared" si="16"/>
        <v>0.002198889916743756</v>
      </c>
      <c r="Z86">
        <v>15.63</v>
      </c>
      <c r="AA86">
        <f t="shared" si="17"/>
        <v>0.0339930404523706</v>
      </c>
    </row>
    <row r="87" spans="1:27" ht="12">
      <c r="A87" s="1" t="s">
        <v>187</v>
      </c>
      <c r="B87" s="1" t="s">
        <v>191</v>
      </c>
      <c r="C87" s="1" t="s">
        <v>167</v>
      </c>
      <c r="D87" s="1">
        <v>6.11</v>
      </c>
      <c r="E87">
        <v>11.25</v>
      </c>
      <c r="F87">
        <v>26.25</v>
      </c>
      <c r="G87">
        <v>62.5</v>
      </c>
      <c r="H87" s="1" t="s">
        <v>95</v>
      </c>
      <c r="I87" s="1">
        <v>0</v>
      </c>
      <c r="J87">
        <v>4866</v>
      </c>
      <c r="K87">
        <f t="shared" si="9"/>
        <v>6.070359281437126</v>
      </c>
      <c r="L87">
        <v>699.5</v>
      </c>
      <c r="M87">
        <f t="shared" si="10"/>
        <v>1.4387083504730562</v>
      </c>
      <c r="N87">
        <v>10.34</v>
      </c>
      <c r="O87">
        <f t="shared" si="11"/>
        <v>0.01669357442686471</v>
      </c>
      <c r="P87">
        <v>100.9</v>
      </c>
      <c r="Q87">
        <f t="shared" si="12"/>
        <v>0.12902813299232738</v>
      </c>
      <c r="R87">
        <v>7.191</v>
      </c>
      <c r="S87">
        <f t="shared" si="13"/>
        <v>0.005498547178467655</v>
      </c>
      <c r="T87">
        <v>137.5</v>
      </c>
      <c r="U87">
        <f t="shared" si="14"/>
        <v>0.12513651255915545</v>
      </c>
      <c r="V87">
        <v>1.255</v>
      </c>
      <c r="W87">
        <f t="shared" si="15"/>
        <v>0.0009874114870180959</v>
      </c>
      <c r="X87">
        <v>0.5187</v>
      </c>
      <c r="Y87">
        <f t="shared" si="16"/>
        <v>0.002399167437557817</v>
      </c>
      <c r="Z87">
        <v>28.1</v>
      </c>
      <c r="AA87">
        <f t="shared" si="17"/>
        <v>0.06111352762070466</v>
      </c>
    </row>
    <row r="88" spans="1:27" ht="12">
      <c r="A88" s="1" t="s">
        <v>187</v>
      </c>
      <c r="B88" s="1" t="s">
        <v>191</v>
      </c>
      <c r="C88" s="1" t="s">
        <v>166</v>
      </c>
      <c r="D88" s="1">
        <v>7.13</v>
      </c>
      <c r="E88">
        <v>22.5</v>
      </c>
      <c r="F88">
        <v>21.25</v>
      </c>
      <c r="G88">
        <v>56.25</v>
      </c>
      <c r="H88" s="1" t="s">
        <v>95</v>
      </c>
      <c r="I88" s="1">
        <v>0</v>
      </c>
      <c r="J88">
        <v>7610</v>
      </c>
      <c r="K88">
        <f t="shared" si="9"/>
        <v>9.493512974051896</v>
      </c>
      <c r="L88">
        <v>689.6</v>
      </c>
      <c r="M88">
        <f t="shared" si="10"/>
        <v>1.41834635952283</v>
      </c>
      <c r="N88">
        <v>46.65</v>
      </c>
      <c r="O88">
        <f t="shared" si="11"/>
        <v>0.07531482079431709</v>
      </c>
      <c r="P88">
        <v>131.7</v>
      </c>
      <c r="Q88">
        <f t="shared" si="12"/>
        <v>0.16841432225063938</v>
      </c>
      <c r="R88">
        <v>6.727</v>
      </c>
      <c r="S88">
        <f t="shared" si="13"/>
        <v>0.005143752867410919</v>
      </c>
      <c r="T88">
        <v>134</v>
      </c>
      <c r="U88">
        <f t="shared" si="14"/>
        <v>0.12195121951219512</v>
      </c>
      <c r="V88">
        <v>0.0686</v>
      </c>
      <c r="W88">
        <f t="shared" si="15"/>
        <v>5.397324940991345E-05</v>
      </c>
      <c r="X88">
        <v>1.991</v>
      </c>
      <c r="Y88">
        <f t="shared" si="16"/>
        <v>0.009209065679925995</v>
      </c>
      <c r="Z88">
        <v>25.82</v>
      </c>
      <c r="AA88">
        <f t="shared" si="17"/>
        <v>0.056154849934754246</v>
      </c>
    </row>
    <row r="89" spans="1:27" ht="12">
      <c r="A89" s="1" t="s">
        <v>188</v>
      </c>
      <c r="B89" s="1" t="s">
        <v>199</v>
      </c>
      <c r="C89" s="2" t="s">
        <v>7</v>
      </c>
      <c r="D89" s="1">
        <v>3.97</v>
      </c>
      <c r="E89">
        <v>60</v>
      </c>
      <c r="F89">
        <v>16.25</v>
      </c>
      <c r="G89">
        <v>23.75</v>
      </c>
      <c r="H89" s="1" t="s">
        <v>90</v>
      </c>
      <c r="I89" s="1">
        <v>7</v>
      </c>
      <c r="J89">
        <v>93.27</v>
      </c>
      <c r="K89">
        <f t="shared" si="9"/>
        <v>0.11635479041916168</v>
      </c>
      <c r="L89">
        <v>47.84</v>
      </c>
      <c r="M89">
        <f t="shared" si="10"/>
        <v>0.0983957219251337</v>
      </c>
      <c r="N89">
        <v>3.237</v>
      </c>
      <c r="O89">
        <f t="shared" si="11"/>
        <v>0.005226025185663546</v>
      </c>
      <c r="P89">
        <v>108.7</v>
      </c>
      <c r="Q89">
        <f t="shared" si="12"/>
        <v>0.13900255754475704</v>
      </c>
      <c r="R89">
        <v>15.25</v>
      </c>
      <c r="S89">
        <f t="shared" si="13"/>
        <v>0.011660804404343172</v>
      </c>
      <c r="T89">
        <v>10.25</v>
      </c>
      <c r="U89">
        <f t="shared" si="14"/>
        <v>0.009328358208955225</v>
      </c>
      <c r="V89">
        <v>1.745</v>
      </c>
      <c r="W89">
        <f t="shared" si="15"/>
        <v>0.0013729346970889065</v>
      </c>
      <c r="X89">
        <v>1.601</v>
      </c>
      <c r="Y89">
        <f t="shared" si="16"/>
        <v>0.007405180388529139</v>
      </c>
      <c r="Z89">
        <v>35.8</v>
      </c>
      <c r="AA89">
        <f t="shared" si="17"/>
        <v>0.07785993910395825</v>
      </c>
    </row>
    <row r="90" spans="1:27" ht="12">
      <c r="A90" s="1" t="s">
        <v>188</v>
      </c>
      <c r="B90" s="1" t="s">
        <v>199</v>
      </c>
      <c r="C90" s="2" t="s">
        <v>8</v>
      </c>
      <c r="D90" s="1">
        <v>4.26</v>
      </c>
      <c r="E90">
        <v>55</v>
      </c>
      <c r="F90">
        <v>15</v>
      </c>
      <c r="G90">
        <v>30</v>
      </c>
      <c r="H90" s="1" t="s">
        <v>90</v>
      </c>
      <c r="I90" s="1">
        <v>32</v>
      </c>
      <c r="J90">
        <v>130.3</v>
      </c>
      <c r="K90">
        <f t="shared" si="9"/>
        <v>0.1625499001996008</v>
      </c>
      <c r="L90">
        <v>67.62</v>
      </c>
      <c r="M90">
        <f t="shared" si="10"/>
        <v>0.1390785684903332</v>
      </c>
      <c r="N90">
        <v>10.27</v>
      </c>
      <c r="O90">
        <f t="shared" si="11"/>
        <v>0.016580561834032937</v>
      </c>
      <c r="P90">
        <v>135.6</v>
      </c>
      <c r="Q90">
        <f t="shared" si="12"/>
        <v>0.17340153452685422</v>
      </c>
      <c r="R90">
        <v>14.34</v>
      </c>
      <c r="S90">
        <f t="shared" si="13"/>
        <v>0.010964979354641382</v>
      </c>
      <c r="T90">
        <v>32.51</v>
      </c>
      <c r="U90">
        <f t="shared" si="14"/>
        <v>0.02958682198762286</v>
      </c>
      <c r="V90">
        <v>1.6</v>
      </c>
      <c r="W90">
        <f t="shared" si="15"/>
        <v>0.0012588512981904013</v>
      </c>
      <c r="X90">
        <v>2.338</v>
      </c>
      <c r="Y90">
        <f t="shared" si="16"/>
        <v>0.010814061054579095</v>
      </c>
      <c r="Z90">
        <v>64.15</v>
      </c>
      <c r="AA90">
        <f t="shared" si="17"/>
        <v>0.13951718138321012</v>
      </c>
    </row>
    <row r="91" spans="1:27" ht="12">
      <c r="A91" s="1" t="s">
        <v>188</v>
      </c>
      <c r="B91" s="1" t="s">
        <v>199</v>
      </c>
      <c r="C91" s="2" t="s">
        <v>9</v>
      </c>
      <c r="D91" s="1">
        <v>4.01</v>
      </c>
      <c r="E91">
        <v>43.75</v>
      </c>
      <c r="F91">
        <v>22.5</v>
      </c>
      <c r="G91">
        <v>33.75</v>
      </c>
      <c r="H91" s="1" t="s">
        <v>89</v>
      </c>
      <c r="I91" s="1">
        <v>29</v>
      </c>
      <c r="J91">
        <v>155.9</v>
      </c>
      <c r="K91">
        <f t="shared" si="9"/>
        <v>0.1944860279441118</v>
      </c>
      <c r="L91">
        <v>75.68</v>
      </c>
      <c r="M91">
        <f t="shared" si="10"/>
        <v>0.15565610859728507</v>
      </c>
      <c r="N91">
        <v>9.786</v>
      </c>
      <c r="O91">
        <f t="shared" si="11"/>
        <v>0.01579916047788182</v>
      </c>
      <c r="P91">
        <v>141.4</v>
      </c>
      <c r="Q91">
        <f t="shared" si="12"/>
        <v>0.18081841432225065</v>
      </c>
      <c r="R91">
        <v>11.37</v>
      </c>
      <c r="S91">
        <f t="shared" si="13"/>
        <v>0.008693989906713565</v>
      </c>
      <c r="T91">
        <v>22.25</v>
      </c>
      <c r="U91">
        <f t="shared" si="14"/>
        <v>0.020249362941390608</v>
      </c>
      <c r="V91">
        <v>1.855</v>
      </c>
      <c r="W91">
        <f t="shared" si="15"/>
        <v>0.0014594807238394963</v>
      </c>
      <c r="X91">
        <v>2.511</v>
      </c>
      <c r="Y91">
        <f t="shared" si="16"/>
        <v>0.011614246068455134</v>
      </c>
      <c r="Z91">
        <v>38.18</v>
      </c>
      <c r="AA91">
        <f t="shared" si="17"/>
        <v>0.08303610265332755</v>
      </c>
    </row>
    <row r="92" spans="1:27" ht="12">
      <c r="A92" s="1" t="s">
        <v>188</v>
      </c>
      <c r="B92" s="1" t="s">
        <v>199</v>
      </c>
      <c r="C92" s="2" t="s">
        <v>10</v>
      </c>
      <c r="D92" s="1">
        <v>4.1</v>
      </c>
      <c r="E92">
        <v>62.5</v>
      </c>
      <c r="F92">
        <v>10</v>
      </c>
      <c r="G92">
        <v>27.5</v>
      </c>
      <c r="H92" s="1" t="s">
        <v>90</v>
      </c>
      <c r="I92" s="1">
        <v>28</v>
      </c>
      <c r="J92">
        <v>61.84</v>
      </c>
      <c r="K92">
        <f t="shared" si="9"/>
        <v>0.07714570858283433</v>
      </c>
      <c r="L92">
        <v>33.85</v>
      </c>
      <c r="M92">
        <f t="shared" si="10"/>
        <v>0.06962155491567257</v>
      </c>
      <c r="N92">
        <v>2.763</v>
      </c>
      <c r="O92">
        <f t="shared" si="11"/>
        <v>0.004460768485631256</v>
      </c>
      <c r="P92">
        <v>78.57</v>
      </c>
      <c r="Q92">
        <f t="shared" si="12"/>
        <v>0.10047314578005115</v>
      </c>
      <c r="R92">
        <v>13.72</v>
      </c>
      <c r="S92">
        <f t="shared" si="13"/>
        <v>0.010490900749350053</v>
      </c>
      <c r="T92">
        <v>5.249</v>
      </c>
      <c r="U92">
        <f t="shared" si="14"/>
        <v>0.004777029486712777</v>
      </c>
      <c r="V92">
        <v>1.897</v>
      </c>
      <c r="W92">
        <f t="shared" si="15"/>
        <v>0.0014925255704169944</v>
      </c>
      <c r="X92">
        <v>3.204</v>
      </c>
      <c r="Y92">
        <f t="shared" si="16"/>
        <v>0.014819611470860316</v>
      </c>
      <c r="Z92">
        <v>23.92</v>
      </c>
      <c r="AA92">
        <f t="shared" si="17"/>
        <v>0.05202261852979557</v>
      </c>
    </row>
    <row r="93" spans="1:27" ht="12">
      <c r="A93" s="1" t="s">
        <v>188</v>
      </c>
      <c r="B93" s="1" t="s">
        <v>199</v>
      </c>
      <c r="C93" s="2" t="s">
        <v>11</v>
      </c>
      <c r="D93" s="1">
        <v>4.51</v>
      </c>
      <c r="E93">
        <v>47.5</v>
      </c>
      <c r="F93">
        <v>20</v>
      </c>
      <c r="G93">
        <v>32.5</v>
      </c>
      <c r="H93" s="1" t="s">
        <v>90</v>
      </c>
      <c r="I93" s="1">
        <v>19</v>
      </c>
      <c r="J93">
        <v>82.96</v>
      </c>
      <c r="K93">
        <f t="shared" si="9"/>
        <v>0.10349301397205588</v>
      </c>
      <c r="L93">
        <v>53.64</v>
      </c>
      <c r="M93">
        <f t="shared" si="10"/>
        <v>0.11032496914849856</v>
      </c>
      <c r="N93">
        <v>4.992</v>
      </c>
      <c r="O93">
        <f t="shared" si="11"/>
        <v>0.008059412334517275</v>
      </c>
      <c r="P93">
        <v>107.7</v>
      </c>
      <c r="Q93">
        <f t="shared" si="12"/>
        <v>0.13772378516624043</v>
      </c>
      <c r="R93">
        <v>14.33</v>
      </c>
      <c r="S93">
        <f t="shared" si="13"/>
        <v>0.010957332925523781</v>
      </c>
      <c r="T93">
        <v>10.75</v>
      </c>
      <c r="U93">
        <f t="shared" si="14"/>
        <v>0.009783400072806698</v>
      </c>
      <c r="V93">
        <v>1.717</v>
      </c>
      <c r="W93">
        <f t="shared" si="15"/>
        <v>0.0013509047993705745</v>
      </c>
      <c r="X93">
        <v>3.117</v>
      </c>
      <c r="Y93">
        <f t="shared" si="16"/>
        <v>0.014417206290471786</v>
      </c>
      <c r="Z93">
        <v>46.95</v>
      </c>
      <c r="AA93">
        <f t="shared" si="17"/>
        <v>0.10210961287516312</v>
      </c>
    </row>
    <row r="94" spans="1:27" ht="12">
      <c r="A94" s="1" t="s">
        <v>188</v>
      </c>
      <c r="B94" s="1" t="s">
        <v>198</v>
      </c>
      <c r="C94" s="2" t="s">
        <v>12</v>
      </c>
      <c r="D94" s="1">
        <v>4.52</v>
      </c>
      <c r="E94">
        <v>87.5</v>
      </c>
      <c r="F94">
        <v>8.75</v>
      </c>
      <c r="G94">
        <v>3.75</v>
      </c>
      <c r="H94" s="1" t="s">
        <v>143</v>
      </c>
      <c r="I94" s="1">
        <v>1</v>
      </c>
      <c r="J94">
        <v>73.32</v>
      </c>
      <c r="K94">
        <f t="shared" si="9"/>
        <v>0.09146706586826346</v>
      </c>
      <c r="L94">
        <v>21.06</v>
      </c>
      <c r="M94">
        <f t="shared" si="10"/>
        <v>0.04331550802139037</v>
      </c>
      <c r="N94">
        <v>4.869</v>
      </c>
      <c r="O94">
        <f t="shared" si="11"/>
        <v>0.007860833064255732</v>
      </c>
      <c r="P94">
        <v>49.65</v>
      </c>
      <c r="Q94">
        <f t="shared" si="12"/>
        <v>0.06349104859335039</v>
      </c>
      <c r="R94">
        <v>11.46</v>
      </c>
      <c r="S94">
        <f t="shared" si="13"/>
        <v>0.008762807768771985</v>
      </c>
      <c r="T94">
        <v>1.748</v>
      </c>
      <c r="U94">
        <f t="shared" si="14"/>
        <v>0.0015908263560247542</v>
      </c>
      <c r="V94">
        <v>0</v>
      </c>
      <c r="W94">
        <f t="shared" si="15"/>
        <v>0</v>
      </c>
      <c r="X94">
        <v>2.641</v>
      </c>
      <c r="Y94">
        <f t="shared" si="16"/>
        <v>0.012215541165587419</v>
      </c>
      <c r="Z94">
        <v>22.01</v>
      </c>
      <c r="AA94">
        <f t="shared" si="17"/>
        <v>0.047868638538495004</v>
      </c>
    </row>
    <row r="95" spans="1:27" ht="12">
      <c r="A95" s="1" t="s">
        <v>188</v>
      </c>
      <c r="B95" s="1" t="s">
        <v>198</v>
      </c>
      <c r="C95" s="2" t="s">
        <v>13</v>
      </c>
      <c r="D95" s="1">
        <v>4.54</v>
      </c>
      <c r="E95">
        <v>67.5</v>
      </c>
      <c r="F95">
        <v>20</v>
      </c>
      <c r="G95">
        <v>12.5</v>
      </c>
      <c r="H95" s="1" t="s">
        <v>85</v>
      </c>
      <c r="I95" s="1">
        <v>1</v>
      </c>
      <c r="J95">
        <v>67.91</v>
      </c>
      <c r="K95">
        <f t="shared" si="9"/>
        <v>0.08471806387225549</v>
      </c>
      <c r="L95">
        <v>20.93</v>
      </c>
      <c r="M95">
        <f t="shared" si="10"/>
        <v>0.043048128342245986</v>
      </c>
      <c r="N95">
        <v>2.653</v>
      </c>
      <c r="O95">
        <f t="shared" si="11"/>
        <v>0.004283177268324185</v>
      </c>
      <c r="P95">
        <v>43.9</v>
      </c>
      <c r="Q95">
        <f t="shared" si="12"/>
        <v>0.0561381074168798</v>
      </c>
      <c r="R95">
        <v>11.16</v>
      </c>
      <c r="S95">
        <f t="shared" si="13"/>
        <v>0.00853341489524392</v>
      </c>
      <c r="T95">
        <v>0</v>
      </c>
      <c r="U95">
        <f t="shared" si="14"/>
        <v>0</v>
      </c>
      <c r="V95">
        <v>0.1513</v>
      </c>
      <c r="W95">
        <f t="shared" si="15"/>
        <v>0.0001190401258851298</v>
      </c>
      <c r="X95">
        <v>2.554</v>
      </c>
      <c r="Y95">
        <f t="shared" si="16"/>
        <v>0.011813135985198888</v>
      </c>
      <c r="Z95">
        <v>28.18</v>
      </c>
      <c r="AA95">
        <f t="shared" si="17"/>
        <v>0.06128751631143976</v>
      </c>
    </row>
    <row r="96" spans="1:27" ht="12">
      <c r="A96" s="1" t="s">
        <v>188</v>
      </c>
      <c r="B96" s="1" t="s">
        <v>198</v>
      </c>
      <c r="C96" s="2" t="s">
        <v>14</v>
      </c>
      <c r="D96" s="1">
        <v>4.45</v>
      </c>
      <c r="E96">
        <v>81.25</v>
      </c>
      <c r="F96">
        <v>13.75</v>
      </c>
      <c r="G96">
        <v>5</v>
      </c>
      <c r="H96" s="1" t="s">
        <v>122</v>
      </c>
      <c r="I96" s="1">
        <v>1</v>
      </c>
      <c r="J96">
        <v>50.46</v>
      </c>
      <c r="K96">
        <f t="shared" si="9"/>
        <v>0.06294910179640718</v>
      </c>
      <c r="L96">
        <v>12.05</v>
      </c>
      <c r="M96">
        <f t="shared" si="10"/>
        <v>0.024784039489921843</v>
      </c>
      <c r="N96">
        <v>4.432</v>
      </c>
      <c r="O96">
        <f t="shared" si="11"/>
        <v>0.007155311591863094</v>
      </c>
      <c r="P96">
        <v>15.05</v>
      </c>
      <c r="Q96">
        <f t="shared" si="12"/>
        <v>0.019245524296675195</v>
      </c>
      <c r="R96">
        <v>18.11</v>
      </c>
      <c r="S96">
        <f t="shared" si="13"/>
        <v>0.013847683131977366</v>
      </c>
      <c r="T96">
        <v>0.2477</v>
      </c>
      <c r="U96">
        <f t="shared" si="14"/>
        <v>0.00022542773935202038</v>
      </c>
      <c r="V96">
        <v>0</v>
      </c>
      <c r="W96">
        <f t="shared" si="15"/>
        <v>0</v>
      </c>
      <c r="X96">
        <v>2.857</v>
      </c>
      <c r="Y96">
        <f t="shared" si="16"/>
        <v>0.013214616096207216</v>
      </c>
      <c r="Z96">
        <v>15.57</v>
      </c>
      <c r="AA96">
        <f t="shared" si="17"/>
        <v>0.033862548934319274</v>
      </c>
    </row>
    <row r="97" spans="1:27" ht="12">
      <c r="A97" s="1" t="s">
        <v>188</v>
      </c>
      <c r="B97" s="1" t="s">
        <v>198</v>
      </c>
      <c r="C97" s="2" t="s">
        <v>15</v>
      </c>
      <c r="D97" s="1">
        <v>4.6</v>
      </c>
      <c r="E97">
        <v>77.5</v>
      </c>
      <c r="F97">
        <v>17.5</v>
      </c>
      <c r="G97">
        <v>5</v>
      </c>
      <c r="H97" s="1" t="s">
        <v>122</v>
      </c>
      <c r="I97" s="1">
        <v>4</v>
      </c>
      <c r="J97">
        <v>104.8</v>
      </c>
      <c r="K97">
        <f t="shared" si="9"/>
        <v>0.1307385229540918</v>
      </c>
      <c r="L97">
        <v>20.78</v>
      </c>
      <c r="M97">
        <f t="shared" si="10"/>
        <v>0.042739613327848626</v>
      </c>
      <c r="N97">
        <v>6.597</v>
      </c>
      <c r="O97">
        <f t="shared" si="11"/>
        <v>0.010650629641588636</v>
      </c>
      <c r="P97">
        <v>29.06</v>
      </c>
      <c r="Q97">
        <f t="shared" si="12"/>
        <v>0.037161125319693095</v>
      </c>
      <c r="R97">
        <v>11.67</v>
      </c>
      <c r="S97">
        <f t="shared" si="13"/>
        <v>0.008923382780241627</v>
      </c>
      <c r="T97">
        <v>2.748</v>
      </c>
      <c r="U97">
        <f t="shared" si="14"/>
        <v>0.002500910083727703</v>
      </c>
      <c r="V97">
        <v>0.1168</v>
      </c>
      <c r="W97">
        <f t="shared" si="15"/>
        <v>9.189614476789929E-05</v>
      </c>
      <c r="X97">
        <v>2.727</v>
      </c>
      <c r="Y97">
        <f t="shared" si="16"/>
        <v>0.01261332099907493</v>
      </c>
      <c r="Z97">
        <v>28.86</v>
      </c>
      <c r="AA97">
        <f t="shared" si="17"/>
        <v>0.06276642018268813</v>
      </c>
    </row>
    <row r="98" spans="1:27" ht="12">
      <c r="A98" s="1" t="s">
        <v>188</v>
      </c>
      <c r="B98" s="1" t="s">
        <v>198</v>
      </c>
      <c r="C98" s="2" t="s">
        <v>16</v>
      </c>
      <c r="D98" s="1">
        <v>3.99</v>
      </c>
      <c r="E98">
        <v>70</v>
      </c>
      <c r="F98">
        <v>16.25</v>
      </c>
      <c r="G98">
        <v>13.75</v>
      </c>
      <c r="H98" s="1" t="s">
        <v>85</v>
      </c>
      <c r="I98" s="1">
        <v>1</v>
      </c>
      <c r="J98">
        <v>71.1</v>
      </c>
      <c r="K98">
        <f t="shared" si="9"/>
        <v>0.08869760479041916</v>
      </c>
      <c r="L98">
        <v>25.51</v>
      </c>
      <c r="M98">
        <f t="shared" si="10"/>
        <v>0.05246812011517894</v>
      </c>
      <c r="N98">
        <v>2.678</v>
      </c>
      <c r="O98">
        <f t="shared" si="11"/>
        <v>0.004323538908621247</v>
      </c>
      <c r="P98">
        <v>62.86</v>
      </c>
      <c r="Q98">
        <f t="shared" si="12"/>
        <v>0.08038363171355499</v>
      </c>
      <c r="R98">
        <v>12.79</v>
      </c>
      <c r="S98">
        <f t="shared" si="13"/>
        <v>0.00977978284141306</v>
      </c>
      <c r="T98">
        <v>0</v>
      </c>
      <c r="U98">
        <f t="shared" si="14"/>
        <v>0</v>
      </c>
      <c r="V98">
        <v>0</v>
      </c>
      <c r="W98">
        <f t="shared" si="15"/>
        <v>0</v>
      </c>
      <c r="X98">
        <v>2.078</v>
      </c>
      <c r="Y98">
        <f t="shared" si="16"/>
        <v>0.009611470860314523</v>
      </c>
      <c r="Z98">
        <v>30.35</v>
      </c>
      <c r="AA98">
        <f t="shared" si="17"/>
        <v>0.06600695954762942</v>
      </c>
    </row>
    <row r="99" spans="1:27" ht="12">
      <c r="A99" s="1" t="s">
        <v>188</v>
      </c>
      <c r="B99" s="1" t="s">
        <v>198</v>
      </c>
      <c r="C99" s="2" t="s">
        <v>17</v>
      </c>
      <c r="D99" s="1">
        <v>4.6</v>
      </c>
      <c r="E99">
        <v>78.75</v>
      </c>
      <c r="F99">
        <v>13.75</v>
      </c>
      <c r="G99">
        <v>7.5</v>
      </c>
      <c r="H99" s="1" t="s">
        <v>122</v>
      </c>
      <c r="I99" s="1">
        <v>1</v>
      </c>
      <c r="J99">
        <v>49.9</v>
      </c>
      <c r="K99">
        <f t="shared" si="9"/>
        <v>0.06225049900199601</v>
      </c>
      <c r="L99">
        <v>13.13</v>
      </c>
      <c r="M99">
        <f t="shared" si="10"/>
        <v>0.02700534759358289</v>
      </c>
      <c r="N99">
        <v>7.473</v>
      </c>
      <c r="O99">
        <f t="shared" si="11"/>
        <v>0.012064901517597676</v>
      </c>
      <c r="P99">
        <v>30.92</v>
      </c>
      <c r="Q99">
        <f t="shared" si="12"/>
        <v>0.03953964194373402</v>
      </c>
      <c r="R99">
        <v>17.4</v>
      </c>
      <c r="S99">
        <f t="shared" si="13"/>
        <v>0.013304786664627618</v>
      </c>
      <c r="T99">
        <v>0.4977</v>
      </c>
      <c r="U99">
        <f t="shared" si="14"/>
        <v>0.00045294867127775756</v>
      </c>
      <c r="V99">
        <v>0.0824</v>
      </c>
      <c r="W99">
        <f t="shared" si="15"/>
        <v>6.483084185680566E-05</v>
      </c>
      <c r="X99">
        <v>4.286</v>
      </c>
      <c r="Y99">
        <f t="shared" si="16"/>
        <v>0.01982423681776133</v>
      </c>
      <c r="Z99">
        <v>28.13</v>
      </c>
      <c r="AA99">
        <f t="shared" si="17"/>
        <v>0.06117877337973032</v>
      </c>
    </row>
    <row r="100" spans="1:27" ht="12">
      <c r="A100" s="1" t="s">
        <v>188</v>
      </c>
      <c r="B100" s="1" t="s">
        <v>198</v>
      </c>
      <c r="C100" s="2" t="s">
        <v>18</v>
      </c>
      <c r="D100" s="1">
        <v>4.85</v>
      </c>
      <c r="E100">
        <v>82.5</v>
      </c>
      <c r="F100">
        <v>10</v>
      </c>
      <c r="G100">
        <v>7.5</v>
      </c>
      <c r="H100" s="1" t="s">
        <v>122</v>
      </c>
      <c r="I100" s="1">
        <v>2</v>
      </c>
      <c r="J100">
        <v>45.03</v>
      </c>
      <c r="K100">
        <f t="shared" si="9"/>
        <v>0.0561751497005988</v>
      </c>
      <c r="L100">
        <v>12.19</v>
      </c>
      <c r="M100">
        <f t="shared" si="10"/>
        <v>0.025071986836692716</v>
      </c>
      <c r="N100">
        <v>3.997</v>
      </c>
      <c r="O100">
        <f t="shared" si="11"/>
        <v>0.0064530190506942205</v>
      </c>
      <c r="P100">
        <v>28.11</v>
      </c>
      <c r="Q100">
        <f t="shared" si="12"/>
        <v>0.0359462915601023</v>
      </c>
      <c r="R100">
        <v>11.46</v>
      </c>
      <c r="S100">
        <f t="shared" si="13"/>
        <v>0.008762807768771985</v>
      </c>
      <c r="T100">
        <v>0.2477</v>
      </c>
      <c r="U100">
        <f t="shared" si="14"/>
        <v>0.00022542773935202038</v>
      </c>
      <c r="V100">
        <v>0</v>
      </c>
      <c r="W100">
        <f t="shared" si="15"/>
        <v>0</v>
      </c>
      <c r="X100">
        <v>3.074</v>
      </c>
      <c r="Y100">
        <f t="shared" si="16"/>
        <v>0.01421831637372803</v>
      </c>
      <c r="Z100">
        <v>21.19</v>
      </c>
      <c r="AA100">
        <f t="shared" si="17"/>
        <v>0.046085254458460206</v>
      </c>
    </row>
    <row r="101" spans="1:27" ht="12">
      <c r="A101" s="1" t="s">
        <v>188</v>
      </c>
      <c r="B101" s="1" t="s">
        <v>198</v>
      </c>
      <c r="C101" s="2" t="s">
        <v>19</v>
      </c>
      <c r="D101" s="1">
        <v>4.37</v>
      </c>
      <c r="E101">
        <v>80</v>
      </c>
      <c r="F101">
        <v>7.5</v>
      </c>
      <c r="G101">
        <v>12.5</v>
      </c>
      <c r="H101" s="1" t="s">
        <v>122</v>
      </c>
      <c r="I101" s="1">
        <v>2</v>
      </c>
      <c r="J101">
        <v>50.09</v>
      </c>
      <c r="K101">
        <f t="shared" si="9"/>
        <v>0.06248752495009981</v>
      </c>
      <c r="L101">
        <v>14.61</v>
      </c>
      <c r="M101">
        <f t="shared" si="10"/>
        <v>0.030049362402303575</v>
      </c>
      <c r="N101">
        <v>0.4796</v>
      </c>
      <c r="O101">
        <f t="shared" si="11"/>
        <v>0.0007742977074588313</v>
      </c>
      <c r="P101">
        <v>37.33</v>
      </c>
      <c r="Q101">
        <f t="shared" si="12"/>
        <v>0.04773657289002558</v>
      </c>
      <c r="R101">
        <v>10.64</v>
      </c>
      <c r="S101">
        <f t="shared" si="13"/>
        <v>0.008135800581128613</v>
      </c>
      <c r="T101">
        <v>0</v>
      </c>
      <c r="U101">
        <f t="shared" si="14"/>
        <v>0</v>
      </c>
      <c r="V101">
        <v>0.0479</v>
      </c>
      <c r="W101">
        <f t="shared" si="15"/>
        <v>3.768686073957514E-05</v>
      </c>
      <c r="X101">
        <v>2.901</v>
      </c>
      <c r="Y101">
        <f t="shared" si="16"/>
        <v>0.013418131359851988</v>
      </c>
      <c r="Z101">
        <v>27.2</v>
      </c>
      <c r="AA101">
        <f t="shared" si="17"/>
        <v>0.05915615484993476</v>
      </c>
    </row>
    <row r="102" spans="1:27" ht="12">
      <c r="A102" s="1" t="s">
        <v>188</v>
      </c>
      <c r="B102" s="1" t="s">
        <v>199</v>
      </c>
      <c r="C102" s="2" t="s">
        <v>20</v>
      </c>
      <c r="D102" s="1">
        <v>4.52</v>
      </c>
      <c r="E102">
        <v>72.5</v>
      </c>
      <c r="F102">
        <v>12.5</v>
      </c>
      <c r="G102">
        <v>15</v>
      </c>
      <c r="H102" s="1" t="s">
        <v>85</v>
      </c>
      <c r="I102" s="1">
        <v>23</v>
      </c>
      <c r="J102">
        <v>52.68</v>
      </c>
      <c r="K102">
        <f t="shared" si="9"/>
        <v>0.0657185628742515</v>
      </c>
      <c r="L102">
        <v>24.03</v>
      </c>
      <c r="M102">
        <f t="shared" si="10"/>
        <v>0.04942410530645825</v>
      </c>
      <c r="N102">
        <v>0.9094</v>
      </c>
      <c r="O102">
        <f t="shared" si="11"/>
        <v>0.0014681950274459156</v>
      </c>
      <c r="P102">
        <v>58.36</v>
      </c>
      <c r="Q102">
        <f t="shared" si="12"/>
        <v>0.07462915601023018</v>
      </c>
      <c r="R102">
        <v>7.17</v>
      </c>
      <c r="S102">
        <f t="shared" si="13"/>
        <v>0.005482489677320691</v>
      </c>
      <c r="T102">
        <v>2.998</v>
      </c>
      <c r="U102">
        <f t="shared" si="14"/>
        <v>0.0027284310156534403</v>
      </c>
      <c r="V102">
        <v>0.1031</v>
      </c>
      <c r="W102">
        <f t="shared" si="15"/>
        <v>8.111723052714398E-05</v>
      </c>
      <c r="X102">
        <v>2.944</v>
      </c>
      <c r="Y102">
        <f t="shared" si="16"/>
        <v>0.013617021276595745</v>
      </c>
      <c r="Z102">
        <v>30.82</v>
      </c>
      <c r="AA102">
        <f t="shared" si="17"/>
        <v>0.06702914310569813</v>
      </c>
    </row>
    <row r="103" spans="1:27" ht="12">
      <c r="A103" s="1" t="s">
        <v>188</v>
      </c>
      <c r="B103" s="1" t="s">
        <v>198</v>
      </c>
      <c r="C103" s="2" t="s">
        <v>21</v>
      </c>
      <c r="D103" s="1">
        <v>3.98</v>
      </c>
      <c r="E103">
        <v>80</v>
      </c>
      <c r="F103">
        <v>11.25</v>
      </c>
      <c r="G103">
        <v>8.75</v>
      </c>
      <c r="H103" s="1" t="s">
        <v>122</v>
      </c>
      <c r="I103" s="1">
        <v>4</v>
      </c>
      <c r="J103">
        <v>88.78</v>
      </c>
      <c r="K103">
        <f t="shared" si="9"/>
        <v>0.11075349301397205</v>
      </c>
      <c r="L103">
        <v>30.9</v>
      </c>
      <c r="M103">
        <f t="shared" si="10"/>
        <v>0.06355409296585766</v>
      </c>
      <c r="N103">
        <v>2.834</v>
      </c>
      <c r="O103">
        <f t="shared" si="11"/>
        <v>0.004575395544074911</v>
      </c>
      <c r="P103">
        <v>82.35</v>
      </c>
      <c r="Q103">
        <f t="shared" si="12"/>
        <v>0.10530690537084399</v>
      </c>
      <c r="R103">
        <v>10.63</v>
      </c>
      <c r="S103">
        <f t="shared" si="13"/>
        <v>0.008128154152011012</v>
      </c>
      <c r="T103">
        <v>1.121</v>
      </c>
      <c r="U103">
        <f t="shared" si="14"/>
        <v>0.0010202038587550054</v>
      </c>
      <c r="V103">
        <v>0</v>
      </c>
      <c r="W103">
        <f t="shared" si="15"/>
        <v>0</v>
      </c>
      <c r="X103">
        <v>2.742</v>
      </c>
      <c r="Y103">
        <f t="shared" si="16"/>
        <v>0.012682701202590194</v>
      </c>
      <c r="Z103">
        <v>36.31</v>
      </c>
      <c r="AA103">
        <f t="shared" si="17"/>
        <v>0.07896911700739453</v>
      </c>
    </row>
    <row r="104" spans="1:27" ht="12">
      <c r="A104" s="1" t="s">
        <v>188</v>
      </c>
      <c r="B104" s="1" t="s">
        <v>199</v>
      </c>
      <c r="C104" s="2" t="s">
        <v>69</v>
      </c>
      <c r="D104" s="1">
        <v>4.09</v>
      </c>
      <c r="E104">
        <v>62.5</v>
      </c>
      <c r="F104">
        <v>22.5</v>
      </c>
      <c r="G104">
        <v>15</v>
      </c>
      <c r="H104" s="1" t="s">
        <v>85</v>
      </c>
      <c r="I104" s="1">
        <v>29</v>
      </c>
      <c r="J104">
        <v>197.2</v>
      </c>
      <c r="K104">
        <f t="shared" si="9"/>
        <v>0.2460079840319361</v>
      </c>
      <c r="L104">
        <v>80.76</v>
      </c>
      <c r="M104">
        <f t="shared" si="10"/>
        <v>0.16610448375154258</v>
      </c>
      <c r="N104">
        <v>7.648</v>
      </c>
      <c r="O104">
        <f t="shared" si="11"/>
        <v>0.012347432999677107</v>
      </c>
      <c r="P104">
        <v>112.43</v>
      </c>
      <c r="Q104">
        <f t="shared" si="12"/>
        <v>0.14377237851662406</v>
      </c>
      <c r="R104">
        <v>16.75</v>
      </c>
      <c r="S104">
        <f t="shared" si="13"/>
        <v>0.012807768771983483</v>
      </c>
      <c r="T104">
        <v>49.2</v>
      </c>
      <c r="U104">
        <f t="shared" si="14"/>
        <v>0.04477611940298508</v>
      </c>
      <c r="V104">
        <v>1.307</v>
      </c>
      <c r="W104">
        <f t="shared" si="15"/>
        <v>0.001028324154209284</v>
      </c>
      <c r="X104">
        <v>3.216</v>
      </c>
      <c r="Y104">
        <f t="shared" si="16"/>
        <v>0.014875115633672527</v>
      </c>
      <c r="Z104">
        <v>39.98</v>
      </c>
      <c r="AA104">
        <f t="shared" si="17"/>
        <v>0.08695084819486733</v>
      </c>
    </row>
    <row r="105" spans="1:27" ht="12">
      <c r="A105" s="1" t="s">
        <v>188</v>
      </c>
      <c r="B105" s="1" t="s">
        <v>199</v>
      </c>
      <c r="C105" s="2" t="s">
        <v>70</v>
      </c>
      <c r="D105" s="1">
        <v>4.01</v>
      </c>
      <c r="E105" s="3">
        <v>66.5</v>
      </c>
      <c r="F105" s="3">
        <v>21</v>
      </c>
      <c r="G105" s="3">
        <v>12.5</v>
      </c>
      <c r="H105" s="1" t="s">
        <v>85</v>
      </c>
      <c r="I105" s="1">
        <v>25</v>
      </c>
      <c r="J105">
        <v>111.8</v>
      </c>
      <c r="K105">
        <f t="shared" si="9"/>
        <v>0.13947105788423153</v>
      </c>
      <c r="L105">
        <v>68.1</v>
      </c>
      <c r="M105">
        <f t="shared" si="10"/>
        <v>0.14006581653640476</v>
      </c>
      <c r="N105">
        <v>9.529</v>
      </c>
      <c r="O105">
        <f t="shared" si="11"/>
        <v>0.015384242815628028</v>
      </c>
      <c r="P105">
        <v>116.9</v>
      </c>
      <c r="Q105">
        <f t="shared" si="12"/>
        <v>0.14948849104859338</v>
      </c>
      <c r="R105">
        <v>20.59</v>
      </c>
      <c r="S105">
        <f t="shared" si="13"/>
        <v>0.015743997553142684</v>
      </c>
      <c r="T105">
        <v>30.03</v>
      </c>
      <c r="U105">
        <f t="shared" si="14"/>
        <v>0.02732981434291955</v>
      </c>
      <c r="V105">
        <v>2.28</v>
      </c>
      <c r="W105">
        <f t="shared" si="15"/>
        <v>0.0017938630999213216</v>
      </c>
      <c r="X105">
        <v>2.699</v>
      </c>
      <c r="Y105">
        <f t="shared" si="16"/>
        <v>0.012483811285846438</v>
      </c>
      <c r="Z105">
        <v>48.19</v>
      </c>
      <c r="AA105">
        <f t="shared" si="17"/>
        <v>0.10480643758155721</v>
      </c>
    </row>
    <row r="106" spans="1:27" ht="12">
      <c r="A106" s="1" t="s">
        <v>188</v>
      </c>
      <c r="B106" s="1" t="s">
        <v>199</v>
      </c>
      <c r="C106" s="2" t="s">
        <v>68</v>
      </c>
      <c r="D106" s="1">
        <v>4.24</v>
      </c>
      <c r="E106" s="3">
        <v>61</v>
      </c>
      <c r="F106" s="3">
        <v>15</v>
      </c>
      <c r="G106" s="3">
        <v>24</v>
      </c>
      <c r="H106" s="1" t="s">
        <v>90</v>
      </c>
      <c r="I106" s="1">
        <v>35</v>
      </c>
      <c r="J106">
        <v>193.9</v>
      </c>
      <c r="K106">
        <f t="shared" si="9"/>
        <v>0.24189121756487025</v>
      </c>
      <c r="L106">
        <v>82.66</v>
      </c>
      <c r="M106">
        <f t="shared" si="10"/>
        <v>0.17001234060057588</v>
      </c>
      <c r="N106">
        <v>7.466</v>
      </c>
      <c r="O106">
        <f t="shared" si="11"/>
        <v>0.0120536002583145</v>
      </c>
      <c r="P106">
        <v>111.96</v>
      </c>
      <c r="Q106">
        <f t="shared" si="12"/>
        <v>0.14317135549872123</v>
      </c>
      <c r="R106">
        <v>17.52</v>
      </c>
      <c r="S106">
        <f t="shared" si="13"/>
        <v>0.013396543814038844</v>
      </c>
      <c r="T106">
        <v>48.77</v>
      </c>
      <c r="U106">
        <f t="shared" si="14"/>
        <v>0.04438478340007281</v>
      </c>
      <c r="V106">
        <v>1.316</v>
      </c>
      <c r="W106">
        <f t="shared" si="15"/>
        <v>0.0010354051927616052</v>
      </c>
      <c r="X106">
        <v>3.145</v>
      </c>
      <c r="Y106">
        <f t="shared" si="16"/>
        <v>0.014546716003700277</v>
      </c>
      <c r="Z106">
        <v>40.7</v>
      </c>
      <c r="AA106">
        <f t="shared" si="17"/>
        <v>0.08851674641148327</v>
      </c>
    </row>
    <row r="107" spans="1:27" ht="12">
      <c r="A107" s="1" t="s">
        <v>188</v>
      </c>
      <c r="B107" s="1" t="s">
        <v>199</v>
      </c>
      <c r="C107" s="2" t="s">
        <v>22</v>
      </c>
      <c r="D107" s="1">
        <v>4.36</v>
      </c>
      <c r="E107">
        <v>55</v>
      </c>
      <c r="F107">
        <v>25</v>
      </c>
      <c r="G107">
        <v>20</v>
      </c>
      <c r="H107" s="1" t="s">
        <v>90</v>
      </c>
      <c r="I107" s="1">
        <v>31</v>
      </c>
      <c r="J107">
        <v>170.6</v>
      </c>
      <c r="K107">
        <f t="shared" si="9"/>
        <v>0.21282435129740518</v>
      </c>
      <c r="L107">
        <v>63.26</v>
      </c>
      <c r="M107">
        <f t="shared" si="10"/>
        <v>0.13011106540518305</v>
      </c>
      <c r="N107">
        <v>4.862</v>
      </c>
      <c r="O107">
        <f t="shared" si="11"/>
        <v>0.007849531804972555</v>
      </c>
      <c r="P107">
        <v>72.13</v>
      </c>
      <c r="Q107">
        <f t="shared" si="12"/>
        <v>0.0922378516624041</v>
      </c>
      <c r="R107">
        <v>9.74</v>
      </c>
      <c r="S107">
        <f t="shared" si="13"/>
        <v>0.007447621960544426</v>
      </c>
      <c r="T107">
        <v>67.93</v>
      </c>
      <c r="U107">
        <f t="shared" si="14"/>
        <v>0.06182198762286131</v>
      </c>
      <c r="V107">
        <v>0.7998</v>
      </c>
      <c r="W107">
        <f t="shared" si="15"/>
        <v>0.0006292682926829268</v>
      </c>
      <c r="X107">
        <v>3.396</v>
      </c>
      <c r="Y107">
        <f t="shared" si="16"/>
        <v>0.01570767807585569</v>
      </c>
      <c r="Z107">
        <v>30.99</v>
      </c>
      <c r="AA107">
        <f t="shared" si="17"/>
        <v>0.06739886907351023</v>
      </c>
    </row>
    <row r="108" spans="1:27" ht="12">
      <c r="A108" s="1" t="s">
        <v>188</v>
      </c>
      <c r="B108" s="1" t="s">
        <v>199</v>
      </c>
      <c r="C108" s="2" t="s">
        <v>71</v>
      </c>
      <c r="D108" s="1">
        <v>4.23</v>
      </c>
      <c r="E108">
        <v>60</v>
      </c>
      <c r="F108">
        <v>22.5</v>
      </c>
      <c r="G108">
        <v>17.5</v>
      </c>
      <c r="H108" s="1" t="s">
        <v>85</v>
      </c>
      <c r="I108" s="1">
        <v>34</v>
      </c>
      <c r="J108">
        <v>374.5</v>
      </c>
      <c r="K108">
        <f t="shared" si="9"/>
        <v>0.46719061876247503</v>
      </c>
      <c r="L108">
        <v>134.9</v>
      </c>
      <c r="M108">
        <f t="shared" si="10"/>
        <v>0.2774578362813657</v>
      </c>
      <c r="N108">
        <v>8.809</v>
      </c>
      <c r="O108">
        <f t="shared" si="11"/>
        <v>0.01422182757507265</v>
      </c>
      <c r="P108">
        <v>130.9</v>
      </c>
      <c r="Q108">
        <f t="shared" si="12"/>
        <v>0.16739130434782612</v>
      </c>
      <c r="R108">
        <v>22.28</v>
      </c>
      <c r="S108">
        <f t="shared" si="13"/>
        <v>0.017036244074017434</v>
      </c>
      <c r="T108">
        <v>60.07</v>
      </c>
      <c r="U108">
        <f t="shared" si="14"/>
        <v>0.054668729523116126</v>
      </c>
      <c r="V108">
        <v>1.392</v>
      </c>
      <c r="W108">
        <f t="shared" si="15"/>
        <v>0.001095200629425649</v>
      </c>
      <c r="X108">
        <v>3.831</v>
      </c>
      <c r="Y108">
        <f t="shared" si="16"/>
        <v>0.017719703977798335</v>
      </c>
      <c r="Z108">
        <v>40.46</v>
      </c>
      <c r="AA108">
        <f t="shared" si="17"/>
        <v>0.08799478033927796</v>
      </c>
    </row>
    <row r="109" spans="1:27" ht="12">
      <c r="A109" s="1" t="s">
        <v>188</v>
      </c>
      <c r="B109" s="1" t="s">
        <v>199</v>
      </c>
      <c r="C109" s="2" t="s">
        <v>72</v>
      </c>
      <c r="D109" s="1">
        <v>4.12</v>
      </c>
      <c r="E109">
        <v>35</v>
      </c>
      <c r="F109">
        <v>25</v>
      </c>
      <c r="G109">
        <v>40</v>
      </c>
      <c r="H109" s="1" t="s">
        <v>89</v>
      </c>
      <c r="I109" s="1">
        <v>26</v>
      </c>
      <c r="J109">
        <v>118.8</v>
      </c>
      <c r="K109">
        <f t="shared" si="9"/>
        <v>0.14820359281437126</v>
      </c>
      <c r="L109">
        <v>64.38</v>
      </c>
      <c r="M109">
        <f t="shared" si="10"/>
        <v>0.13241464417935006</v>
      </c>
      <c r="N109">
        <v>6.665</v>
      </c>
      <c r="O109">
        <f t="shared" si="11"/>
        <v>0.010760413303196643</v>
      </c>
      <c r="P109">
        <v>127.9</v>
      </c>
      <c r="Q109">
        <f t="shared" si="12"/>
        <v>0.16355498721227624</v>
      </c>
      <c r="R109">
        <v>17.46</v>
      </c>
      <c r="S109">
        <f t="shared" si="13"/>
        <v>0.013350665239333231</v>
      </c>
      <c r="T109">
        <v>37.05</v>
      </c>
      <c r="U109">
        <f t="shared" si="14"/>
        <v>0.03371860211139425</v>
      </c>
      <c r="V109">
        <v>0.7924</v>
      </c>
      <c r="W109">
        <f t="shared" si="15"/>
        <v>0.0006234461054287962</v>
      </c>
      <c r="X109">
        <v>2.655</v>
      </c>
      <c r="Y109">
        <f t="shared" si="16"/>
        <v>0.012280296022201664</v>
      </c>
      <c r="Z109">
        <v>43.17</v>
      </c>
      <c r="AA109">
        <f t="shared" si="17"/>
        <v>0.09388864723792954</v>
      </c>
    </row>
    <row r="110" spans="1:27" ht="12">
      <c r="A110" s="1" t="s">
        <v>188</v>
      </c>
      <c r="B110" s="1" t="s">
        <v>199</v>
      </c>
      <c r="C110" s="2" t="s">
        <v>63</v>
      </c>
      <c r="D110" s="1">
        <v>4.14</v>
      </c>
      <c r="E110" s="3">
        <v>39</v>
      </c>
      <c r="F110" s="3">
        <v>31</v>
      </c>
      <c r="G110" s="3">
        <v>30</v>
      </c>
      <c r="H110" s="1" t="s">
        <v>89</v>
      </c>
      <c r="I110" s="1">
        <v>34</v>
      </c>
      <c r="J110" s="3">
        <v>213.6</v>
      </c>
      <c r="K110">
        <f t="shared" si="9"/>
        <v>0.26646706586826346</v>
      </c>
      <c r="L110" s="3">
        <v>71.26</v>
      </c>
      <c r="M110">
        <f t="shared" si="10"/>
        <v>0.14656519950637598</v>
      </c>
      <c r="N110" s="3">
        <v>8.556</v>
      </c>
      <c r="O110">
        <f t="shared" si="11"/>
        <v>0.013813367775266386</v>
      </c>
      <c r="P110" s="3">
        <v>114.8</v>
      </c>
      <c r="Q110">
        <f t="shared" si="12"/>
        <v>0.14680306905370843</v>
      </c>
      <c r="R110" s="3">
        <v>12.91</v>
      </c>
      <c r="S110">
        <f t="shared" si="13"/>
        <v>0.009871539990824286</v>
      </c>
      <c r="T110" s="3">
        <v>51.34</v>
      </c>
      <c r="U110">
        <f t="shared" si="14"/>
        <v>0.04672369858026939</v>
      </c>
      <c r="V110" s="3">
        <v>1.261</v>
      </c>
      <c r="W110">
        <f t="shared" si="15"/>
        <v>0.00099213217938631</v>
      </c>
      <c r="X110" s="3">
        <v>3.568</v>
      </c>
      <c r="Y110">
        <f t="shared" si="16"/>
        <v>0.016503237742830714</v>
      </c>
      <c r="Z110" s="3">
        <v>35.9</v>
      </c>
      <c r="AA110">
        <f t="shared" si="17"/>
        <v>0.07807742496737713</v>
      </c>
    </row>
    <row r="111" spans="1:27" ht="12">
      <c r="A111" s="1" t="s">
        <v>188</v>
      </c>
      <c r="B111" s="1" t="s">
        <v>199</v>
      </c>
      <c r="C111" s="2" t="s">
        <v>73</v>
      </c>
      <c r="D111" s="1">
        <v>4.82</v>
      </c>
      <c r="E111">
        <v>61.25</v>
      </c>
      <c r="F111">
        <v>21.25</v>
      </c>
      <c r="G111">
        <v>17.5</v>
      </c>
      <c r="H111" s="1" t="s">
        <v>85</v>
      </c>
      <c r="I111" s="1">
        <v>40</v>
      </c>
      <c r="J111">
        <v>2237</v>
      </c>
      <c r="K111">
        <f t="shared" si="9"/>
        <v>2.790668662674651</v>
      </c>
      <c r="L111">
        <v>537.6</v>
      </c>
      <c r="M111">
        <f t="shared" si="10"/>
        <v>1.1057178116001645</v>
      </c>
      <c r="N111">
        <v>9.17</v>
      </c>
      <c r="O111">
        <f t="shared" si="11"/>
        <v>0.014804649660962222</v>
      </c>
      <c r="P111">
        <v>121.4</v>
      </c>
      <c r="Q111">
        <f t="shared" si="12"/>
        <v>0.15524296675191818</v>
      </c>
      <c r="R111">
        <v>11.03</v>
      </c>
      <c r="S111">
        <f t="shared" si="13"/>
        <v>0.008434011316715093</v>
      </c>
      <c r="T111">
        <v>265.5</v>
      </c>
      <c r="U111">
        <f t="shared" si="14"/>
        <v>0.24162722970513287</v>
      </c>
      <c r="V111">
        <v>0</v>
      </c>
      <c r="W111">
        <f t="shared" si="15"/>
        <v>0</v>
      </c>
      <c r="X111">
        <v>2.917</v>
      </c>
      <c r="Y111">
        <f t="shared" si="16"/>
        <v>0.013492136910268269</v>
      </c>
      <c r="Z111">
        <v>45.03</v>
      </c>
      <c r="AA111">
        <f t="shared" si="17"/>
        <v>0.09793388429752067</v>
      </c>
    </row>
    <row r="112" spans="1:27" ht="12">
      <c r="A112" s="1" t="s">
        <v>188</v>
      </c>
      <c r="B112" s="1" t="s">
        <v>199</v>
      </c>
      <c r="C112" s="2" t="s">
        <v>23</v>
      </c>
      <c r="D112" s="1">
        <v>4.17</v>
      </c>
      <c r="E112">
        <v>36.25</v>
      </c>
      <c r="F112">
        <v>30</v>
      </c>
      <c r="G112">
        <v>33.75</v>
      </c>
      <c r="H112" s="1" t="s">
        <v>89</v>
      </c>
      <c r="I112" s="1">
        <v>18</v>
      </c>
      <c r="J112">
        <v>305</v>
      </c>
      <c r="K112">
        <f t="shared" si="9"/>
        <v>0.3804890219560878</v>
      </c>
      <c r="L112">
        <v>67.5</v>
      </c>
      <c r="M112">
        <f t="shared" si="10"/>
        <v>0.1388317564788153</v>
      </c>
      <c r="N112">
        <v>2.115</v>
      </c>
      <c r="O112">
        <f t="shared" si="11"/>
        <v>0.0034145947691314182</v>
      </c>
      <c r="P112">
        <v>101.8</v>
      </c>
      <c r="Q112">
        <f t="shared" si="12"/>
        <v>0.13017902813299234</v>
      </c>
      <c r="R112">
        <v>17.69</v>
      </c>
      <c r="S112">
        <f t="shared" si="13"/>
        <v>0.01352653310903808</v>
      </c>
      <c r="T112">
        <v>12.07</v>
      </c>
      <c r="U112">
        <f t="shared" si="14"/>
        <v>0.01098471059337459</v>
      </c>
      <c r="V112">
        <v>1.125</v>
      </c>
      <c r="W112">
        <f t="shared" si="15"/>
        <v>0.0008851298190401259</v>
      </c>
      <c r="X112">
        <v>2.96</v>
      </c>
      <c r="Y112">
        <f t="shared" si="16"/>
        <v>0.013691026827012025</v>
      </c>
      <c r="Z112">
        <v>61.34</v>
      </c>
      <c r="AA112">
        <f t="shared" si="17"/>
        <v>0.13340582862113964</v>
      </c>
    </row>
    <row r="113" spans="1:27" ht="12">
      <c r="A113" s="1" t="s">
        <v>188</v>
      </c>
      <c r="B113" s="1" t="s">
        <v>199</v>
      </c>
      <c r="C113" s="2" t="s">
        <v>74</v>
      </c>
      <c r="D113" s="1">
        <v>4.35</v>
      </c>
      <c r="E113">
        <v>37.5</v>
      </c>
      <c r="F113">
        <v>20</v>
      </c>
      <c r="G113">
        <v>42.5</v>
      </c>
      <c r="H113" s="1" t="s">
        <v>95</v>
      </c>
      <c r="I113" s="1">
        <v>7</v>
      </c>
      <c r="J113">
        <v>174</v>
      </c>
      <c r="K113">
        <f t="shared" si="9"/>
        <v>0.21706586826347304</v>
      </c>
      <c r="L113">
        <v>82.91</v>
      </c>
      <c r="M113">
        <f t="shared" si="10"/>
        <v>0.17052653229123815</v>
      </c>
      <c r="N113">
        <v>3.695</v>
      </c>
      <c r="O113">
        <f t="shared" si="11"/>
        <v>0.005965450435905716</v>
      </c>
      <c r="P113">
        <v>118.9</v>
      </c>
      <c r="Q113">
        <f t="shared" si="12"/>
        <v>0.15204603580562662</v>
      </c>
      <c r="R113">
        <v>17.46</v>
      </c>
      <c r="S113">
        <f t="shared" si="13"/>
        <v>0.013350665239333231</v>
      </c>
      <c r="T113">
        <v>10.94</v>
      </c>
      <c r="U113">
        <f t="shared" si="14"/>
        <v>0.009956315981070258</v>
      </c>
      <c r="V113">
        <v>0</v>
      </c>
      <c r="W113">
        <f t="shared" si="15"/>
        <v>0</v>
      </c>
      <c r="X113">
        <v>2.699</v>
      </c>
      <c r="Y113">
        <f t="shared" si="16"/>
        <v>0.012483811285846438</v>
      </c>
      <c r="Z113">
        <v>55.19</v>
      </c>
      <c r="AA113">
        <f t="shared" si="17"/>
        <v>0.12003044802087864</v>
      </c>
    </row>
    <row r="114" spans="1:27" ht="12">
      <c r="A114" s="1" t="s">
        <v>188</v>
      </c>
      <c r="B114" s="1" t="s">
        <v>199</v>
      </c>
      <c r="C114" s="2" t="s">
        <v>75</v>
      </c>
      <c r="D114" s="1">
        <v>4.15</v>
      </c>
      <c r="E114" s="3">
        <v>35</v>
      </c>
      <c r="F114" s="3">
        <v>20</v>
      </c>
      <c r="G114" s="3">
        <v>45</v>
      </c>
      <c r="H114" s="1" t="s">
        <v>95</v>
      </c>
      <c r="I114" s="1">
        <v>13</v>
      </c>
      <c r="J114">
        <v>145.9</v>
      </c>
      <c r="K114">
        <f t="shared" si="9"/>
        <v>0.18201097804391217</v>
      </c>
      <c r="L114">
        <v>59.08</v>
      </c>
      <c r="M114">
        <f t="shared" si="10"/>
        <v>0.12151378033730974</v>
      </c>
      <c r="N114">
        <v>2.358</v>
      </c>
      <c r="O114">
        <f t="shared" si="11"/>
        <v>0.0038069099128188576</v>
      </c>
      <c r="P114">
        <v>104.6</v>
      </c>
      <c r="Q114">
        <f t="shared" si="12"/>
        <v>0.1337595907928389</v>
      </c>
      <c r="R114">
        <v>13.75</v>
      </c>
      <c r="S114">
        <f t="shared" si="13"/>
        <v>0.01051384003670286</v>
      </c>
      <c r="T114">
        <v>9.597</v>
      </c>
      <c r="U114">
        <f t="shared" si="14"/>
        <v>0.008734073534765198</v>
      </c>
      <c r="V114">
        <v>0.4464</v>
      </c>
      <c r="W114">
        <f t="shared" si="15"/>
        <v>0.000351219512195122</v>
      </c>
      <c r="X114">
        <v>2.934</v>
      </c>
      <c r="Y114">
        <f t="shared" si="16"/>
        <v>0.01357076780758557</v>
      </c>
      <c r="Z114">
        <v>43.49</v>
      </c>
      <c r="AA114">
        <f t="shared" si="17"/>
        <v>0.09458460200086996</v>
      </c>
    </row>
    <row r="115" spans="1:27" ht="12">
      <c r="A115" s="1" t="s">
        <v>188</v>
      </c>
      <c r="B115" s="1" t="s">
        <v>199</v>
      </c>
      <c r="C115" s="2" t="s">
        <v>76</v>
      </c>
      <c r="D115" s="1">
        <v>4.06</v>
      </c>
      <c r="E115">
        <v>37.5</v>
      </c>
      <c r="F115">
        <v>18.75</v>
      </c>
      <c r="G115">
        <v>43.75</v>
      </c>
      <c r="H115" s="1" t="s">
        <v>95</v>
      </c>
      <c r="I115" s="1">
        <v>17</v>
      </c>
      <c r="J115">
        <v>105.6</v>
      </c>
      <c r="K115">
        <f t="shared" si="9"/>
        <v>0.13173652694610777</v>
      </c>
      <c r="L115">
        <v>58.9</v>
      </c>
      <c r="M115">
        <f t="shared" si="10"/>
        <v>0.1211435623200329</v>
      </c>
      <c r="N115">
        <v>3.221</v>
      </c>
      <c r="O115">
        <f t="shared" si="11"/>
        <v>0.005200193735873426</v>
      </c>
      <c r="P115">
        <v>115.1</v>
      </c>
      <c r="Q115">
        <f t="shared" si="12"/>
        <v>0.14718670076726342</v>
      </c>
      <c r="R115">
        <v>13.99</v>
      </c>
      <c r="S115">
        <f t="shared" si="13"/>
        <v>0.01069735433552531</v>
      </c>
      <c r="T115">
        <v>7.576</v>
      </c>
      <c r="U115">
        <f t="shared" si="14"/>
        <v>0.006894794321077539</v>
      </c>
      <c r="V115">
        <v>0.0524</v>
      </c>
      <c r="W115">
        <f t="shared" si="15"/>
        <v>4.1227380015735646E-05</v>
      </c>
      <c r="X115">
        <v>3.657</v>
      </c>
      <c r="Y115">
        <f t="shared" si="16"/>
        <v>0.016914893617021278</v>
      </c>
      <c r="Z115">
        <v>43.91</v>
      </c>
      <c r="AA115">
        <f t="shared" si="17"/>
        <v>0.09549804262722923</v>
      </c>
    </row>
    <row r="116" spans="1:27" ht="12">
      <c r="A116" s="1" t="s">
        <v>188</v>
      </c>
      <c r="B116" s="1" t="s">
        <v>199</v>
      </c>
      <c r="C116" s="2" t="s">
        <v>77</v>
      </c>
      <c r="D116" s="1">
        <v>3.97</v>
      </c>
      <c r="E116">
        <v>45</v>
      </c>
      <c r="F116">
        <v>30</v>
      </c>
      <c r="G116">
        <v>25</v>
      </c>
      <c r="H116" s="1" t="s">
        <v>156</v>
      </c>
      <c r="I116" s="1">
        <v>22</v>
      </c>
      <c r="J116">
        <v>78.77</v>
      </c>
      <c r="K116">
        <f t="shared" si="9"/>
        <v>0.09826596806387225</v>
      </c>
      <c r="L116">
        <v>42.3</v>
      </c>
      <c r="M116">
        <f t="shared" si="10"/>
        <v>0.08700123406005758</v>
      </c>
      <c r="N116">
        <v>0.4921</v>
      </c>
      <c r="O116">
        <f t="shared" si="11"/>
        <v>0.000794478527607362</v>
      </c>
      <c r="P116">
        <v>87.76</v>
      </c>
      <c r="Q116">
        <f t="shared" si="12"/>
        <v>0.11222506393861895</v>
      </c>
      <c r="R116">
        <v>8.511</v>
      </c>
      <c r="S116">
        <f t="shared" si="13"/>
        <v>0.0065078758219911294</v>
      </c>
      <c r="T116">
        <v>4.77</v>
      </c>
      <c r="U116">
        <f t="shared" si="14"/>
        <v>0.004341099381143065</v>
      </c>
      <c r="V116">
        <v>0.2596</v>
      </c>
      <c r="W116">
        <f t="shared" si="15"/>
        <v>0.0002042486231313926</v>
      </c>
      <c r="X116">
        <v>2.612</v>
      </c>
      <c r="Y116">
        <f t="shared" si="16"/>
        <v>0.01208140610545791</v>
      </c>
      <c r="Z116">
        <v>36.23</v>
      </c>
      <c r="AA116">
        <f t="shared" si="17"/>
        <v>0.07879512831665941</v>
      </c>
    </row>
    <row r="117" spans="1:27" ht="12">
      <c r="A117" s="1" t="s">
        <v>188</v>
      </c>
      <c r="B117" s="1" t="s">
        <v>199</v>
      </c>
      <c r="C117" s="2" t="s">
        <v>78</v>
      </c>
      <c r="D117" s="1">
        <v>4.8</v>
      </c>
      <c r="E117">
        <v>57.5</v>
      </c>
      <c r="F117">
        <v>11.25</v>
      </c>
      <c r="G117">
        <v>31.25</v>
      </c>
      <c r="H117" s="1" t="s">
        <v>90</v>
      </c>
      <c r="I117" s="1">
        <v>25</v>
      </c>
      <c r="J117">
        <v>65.89</v>
      </c>
      <c r="K117">
        <f t="shared" si="9"/>
        <v>0.08219810379241517</v>
      </c>
      <c r="L117">
        <v>43.81</v>
      </c>
      <c r="M117">
        <f t="shared" si="10"/>
        <v>0.09010695187165775</v>
      </c>
      <c r="N117">
        <v>2.266</v>
      </c>
      <c r="O117">
        <f t="shared" si="11"/>
        <v>0.00365837907652567</v>
      </c>
      <c r="P117">
        <v>99.48</v>
      </c>
      <c r="Q117">
        <f t="shared" si="12"/>
        <v>0.12721227621483377</v>
      </c>
      <c r="R117">
        <v>11.08</v>
      </c>
      <c r="S117">
        <f t="shared" si="13"/>
        <v>0.008472243462303105</v>
      </c>
      <c r="T117">
        <v>12.63</v>
      </c>
      <c r="U117">
        <f t="shared" si="14"/>
        <v>0.011494357480888243</v>
      </c>
      <c r="V117">
        <v>0.3484</v>
      </c>
      <c r="W117">
        <f t="shared" si="15"/>
        <v>0.00027411487018095984</v>
      </c>
      <c r="X117">
        <v>2.742</v>
      </c>
      <c r="Y117">
        <f t="shared" si="16"/>
        <v>0.012682701202590194</v>
      </c>
      <c r="Z117">
        <v>20.8</v>
      </c>
      <c r="AA117">
        <f t="shared" si="17"/>
        <v>0.04523705959112658</v>
      </c>
    </row>
    <row r="118" spans="1:27" ht="12">
      <c r="A118" s="1" t="s">
        <v>188</v>
      </c>
      <c r="B118" s="1" t="s">
        <v>199</v>
      </c>
      <c r="C118" s="2" t="s">
        <v>24</v>
      </c>
      <c r="D118" s="1">
        <v>4.04</v>
      </c>
      <c r="E118">
        <v>62.5</v>
      </c>
      <c r="F118">
        <v>13.75</v>
      </c>
      <c r="G118">
        <v>23.75</v>
      </c>
      <c r="H118" s="1" t="s">
        <v>90</v>
      </c>
      <c r="I118" s="1">
        <v>24</v>
      </c>
      <c r="J118">
        <v>109.2</v>
      </c>
      <c r="K118">
        <f t="shared" si="9"/>
        <v>0.13622754491017963</v>
      </c>
      <c r="L118">
        <v>56.29</v>
      </c>
      <c r="M118">
        <f t="shared" si="10"/>
        <v>0.11577540106951871</v>
      </c>
      <c r="N118">
        <v>3.561</v>
      </c>
      <c r="O118">
        <f t="shared" si="11"/>
        <v>0.005749112043913465</v>
      </c>
      <c r="P118">
        <v>117</v>
      </c>
      <c r="Q118">
        <f t="shared" si="12"/>
        <v>0.14961636828644503</v>
      </c>
      <c r="R118">
        <v>14.55</v>
      </c>
      <c r="S118">
        <f t="shared" si="13"/>
        <v>0.011125554366111026</v>
      </c>
      <c r="T118">
        <v>11.79</v>
      </c>
      <c r="U118">
        <f t="shared" si="14"/>
        <v>0.010729887149617765</v>
      </c>
      <c r="V118">
        <v>0.6222</v>
      </c>
      <c r="W118">
        <f t="shared" si="15"/>
        <v>0.0004895357985837922</v>
      </c>
      <c r="X118">
        <v>3.047</v>
      </c>
      <c r="Y118">
        <f t="shared" si="16"/>
        <v>0.014093432007400555</v>
      </c>
      <c r="Z118">
        <v>36.63</v>
      </c>
      <c r="AA118">
        <f t="shared" si="17"/>
        <v>0.07966507177033494</v>
      </c>
    </row>
    <row r="119" spans="1:27" ht="12">
      <c r="A119" s="1" t="s">
        <v>188</v>
      </c>
      <c r="B119" s="1" t="s">
        <v>199</v>
      </c>
      <c r="C119" s="2" t="s">
        <v>25</v>
      </c>
      <c r="D119" s="1">
        <v>4</v>
      </c>
      <c r="E119">
        <v>53.75</v>
      </c>
      <c r="F119">
        <v>16.25</v>
      </c>
      <c r="G119">
        <v>30</v>
      </c>
      <c r="H119" s="1" t="s">
        <v>90</v>
      </c>
      <c r="I119" s="1">
        <v>26</v>
      </c>
      <c r="J119">
        <v>100.8</v>
      </c>
      <c r="K119">
        <f t="shared" si="9"/>
        <v>0.12574850299401197</v>
      </c>
      <c r="L119">
        <v>68.79</v>
      </c>
      <c r="M119">
        <f t="shared" si="10"/>
        <v>0.14148498560263267</v>
      </c>
      <c r="N119">
        <v>6.281</v>
      </c>
      <c r="O119">
        <f t="shared" si="11"/>
        <v>0.010140458508233774</v>
      </c>
      <c r="P119">
        <v>133.1</v>
      </c>
      <c r="Q119">
        <f t="shared" si="12"/>
        <v>0.17020460358056266</v>
      </c>
      <c r="R119">
        <v>13.44</v>
      </c>
      <c r="S119">
        <f t="shared" si="13"/>
        <v>0.010276800734057194</v>
      </c>
      <c r="T119">
        <v>12.35</v>
      </c>
      <c r="U119">
        <f t="shared" si="14"/>
        <v>0.011239534037131417</v>
      </c>
      <c r="V119">
        <v>0.5112</v>
      </c>
      <c r="W119">
        <f t="shared" si="15"/>
        <v>0.0004022029897718332</v>
      </c>
      <c r="X119">
        <v>2.264</v>
      </c>
      <c r="Y119">
        <f t="shared" si="16"/>
        <v>0.010471785383903792</v>
      </c>
      <c r="Z119">
        <v>46.61</v>
      </c>
      <c r="AA119">
        <f t="shared" si="17"/>
        <v>0.10137016093953893</v>
      </c>
    </row>
    <row r="120" spans="1:27" ht="12">
      <c r="A120" s="1" t="s">
        <v>188</v>
      </c>
      <c r="B120" s="1" t="s">
        <v>199</v>
      </c>
      <c r="C120" s="2" t="s">
        <v>26</v>
      </c>
      <c r="D120" s="1">
        <v>4.11</v>
      </c>
      <c r="E120">
        <v>48.75</v>
      </c>
      <c r="F120">
        <v>18.75</v>
      </c>
      <c r="G120">
        <v>32.5</v>
      </c>
      <c r="H120" s="1" t="s">
        <v>90</v>
      </c>
      <c r="I120" s="1">
        <v>30</v>
      </c>
      <c r="J120">
        <v>93.24</v>
      </c>
      <c r="K120">
        <f t="shared" si="9"/>
        <v>0.11631736526946107</v>
      </c>
      <c r="L120">
        <v>47.65</v>
      </c>
      <c r="M120">
        <f t="shared" si="10"/>
        <v>0.09800493624023035</v>
      </c>
      <c r="N120">
        <v>5.646</v>
      </c>
      <c r="O120">
        <f t="shared" si="11"/>
        <v>0.009115272844688408</v>
      </c>
      <c r="P120">
        <v>104.7</v>
      </c>
      <c r="Q120">
        <f t="shared" si="12"/>
        <v>0.13388746803069054</v>
      </c>
      <c r="R120">
        <v>12.2</v>
      </c>
      <c r="S120">
        <f t="shared" si="13"/>
        <v>0.009328643523474537</v>
      </c>
      <c r="T120">
        <v>7.858</v>
      </c>
      <c r="U120">
        <f t="shared" si="14"/>
        <v>0.007151437932289771</v>
      </c>
      <c r="V120">
        <v>1.444</v>
      </c>
      <c r="W120">
        <f t="shared" si="15"/>
        <v>0.001136113296616837</v>
      </c>
      <c r="X120">
        <v>3.047</v>
      </c>
      <c r="Y120">
        <f t="shared" si="16"/>
        <v>0.014093432007400555</v>
      </c>
      <c r="Z120">
        <v>36.95</v>
      </c>
      <c r="AA120">
        <f t="shared" si="17"/>
        <v>0.08036102653327534</v>
      </c>
    </row>
    <row r="121" spans="1:27" ht="12">
      <c r="A121" s="1" t="s">
        <v>188</v>
      </c>
      <c r="B121" s="1" t="s">
        <v>199</v>
      </c>
      <c r="C121" s="2" t="s">
        <v>27</v>
      </c>
      <c r="D121" s="1">
        <v>4.49</v>
      </c>
      <c r="E121">
        <v>57.5</v>
      </c>
      <c r="F121">
        <v>20</v>
      </c>
      <c r="G121">
        <v>22.5</v>
      </c>
      <c r="H121" s="1" t="s">
        <v>90</v>
      </c>
      <c r="I121" s="1">
        <v>35</v>
      </c>
      <c r="J121">
        <v>511.8</v>
      </c>
      <c r="K121">
        <f aca="true" t="shared" si="18" ref="K121:K180">(J121/2)*(1/400.8)</f>
        <v>0.6384730538922155</v>
      </c>
      <c r="L121">
        <v>121.5</v>
      </c>
      <c r="M121">
        <f aca="true" t="shared" si="19" ref="M121:M180">(L121/2)*(1/243.1)</f>
        <v>0.24989716166186754</v>
      </c>
      <c r="N121">
        <v>3.977</v>
      </c>
      <c r="O121">
        <f aca="true" t="shared" si="20" ref="O121:O180">(N121/2)*(1/309.7)</f>
        <v>0.006420729738456571</v>
      </c>
      <c r="P121">
        <v>116.1</v>
      </c>
      <c r="Q121">
        <f aca="true" t="shared" si="21" ref="Q121:Q180">(P121/2)*(1/391)</f>
        <v>0.14846547314578007</v>
      </c>
      <c r="R121">
        <v>7.743</v>
      </c>
      <c r="S121">
        <f aca="true" t="shared" si="22" ref="S121:S180">(R121/2)*(1/653.9)</f>
        <v>0.005920630065759291</v>
      </c>
      <c r="T121">
        <v>27.5</v>
      </c>
      <c r="U121">
        <f aca="true" t="shared" si="23" ref="U121:U180">(T121/2)*(1/549.4)</f>
        <v>0.02502730251183109</v>
      </c>
      <c r="V121">
        <v>0.8146</v>
      </c>
      <c r="W121">
        <f aca="true" t="shared" si="24" ref="W121:W180">(V121/2)*(1/635.5)</f>
        <v>0.000640912667191188</v>
      </c>
      <c r="X121">
        <v>3.657</v>
      </c>
      <c r="Y121">
        <f aca="true" t="shared" si="25" ref="Y121:Y180">(X121/2)*(1/108.1)</f>
        <v>0.016914893617021278</v>
      </c>
      <c r="Z121">
        <v>39.16</v>
      </c>
      <c r="AA121">
        <f aca="true" t="shared" si="26" ref="AA121:AA180">(Z121/2)*(1/229.9)</f>
        <v>0.08516746411483253</v>
      </c>
    </row>
    <row r="122" spans="1:27" ht="12">
      <c r="A122" s="1" t="s">
        <v>188</v>
      </c>
      <c r="B122" s="1" t="s">
        <v>199</v>
      </c>
      <c r="C122" s="2" t="s">
        <v>28</v>
      </c>
      <c r="D122" s="1">
        <v>3.95</v>
      </c>
      <c r="E122">
        <v>33.75</v>
      </c>
      <c r="F122">
        <v>26.25</v>
      </c>
      <c r="G122">
        <v>40</v>
      </c>
      <c r="H122" s="1" t="s">
        <v>89</v>
      </c>
      <c r="I122" s="1">
        <v>24</v>
      </c>
      <c r="J122">
        <v>206.8</v>
      </c>
      <c r="K122">
        <f t="shared" si="18"/>
        <v>0.25798403193612773</v>
      </c>
      <c r="L122">
        <v>94.01</v>
      </c>
      <c r="M122">
        <f t="shared" si="19"/>
        <v>0.19335664335664335</v>
      </c>
      <c r="N122">
        <v>3.48</v>
      </c>
      <c r="O122">
        <f t="shared" si="20"/>
        <v>0.005618340329350985</v>
      </c>
      <c r="P122">
        <v>148.1</v>
      </c>
      <c r="Q122">
        <f t="shared" si="21"/>
        <v>0.18938618925831202</v>
      </c>
      <c r="R122">
        <v>14.56</v>
      </c>
      <c r="S122">
        <f t="shared" si="22"/>
        <v>0.011133200795228629</v>
      </c>
      <c r="T122">
        <v>50.52</v>
      </c>
      <c r="U122">
        <f t="shared" si="23"/>
        <v>0.04597742992355297</v>
      </c>
      <c r="V122">
        <v>1.074</v>
      </c>
      <c r="W122">
        <f t="shared" si="24"/>
        <v>0.0008450039339103069</v>
      </c>
      <c r="X122">
        <v>2.83</v>
      </c>
      <c r="Y122">
        <f t="shared" si="25"/>
        <v>0.013089731729879742</v>
      </c>
      <c r="Z122">
        <v>37.45</v>
      </c>
      <c r="AA122">
        <f t="shared" si="26"/>
        <v>0.08144845585036974</v>
      </c>
    </row>
    <row r="123" spans="1:27" ht="12">
      <c r="A123" s="1" t="s">
        <v>188</v>
      </c>
      <c r="B123" s="1" t="s">
        <v>199</v>
      </c>
      <c r="C123" s="2" t="s">
        <v>29</v>
      </c>
      <c r="D123" s="1">
        <v>4.35</v>
      </c>
      <c r="E123">
        <v>60</v>
      </c>
      <c r="F123">
        <v>12.5</v>
      </c>
      <c r="G123">
        <v>27.5</v>
      </c>
      <c r="H123" s="1" t="s">
        <v>90</v>
      </c>
      <c r="I123" s="1">
        <v>32</v>
      </c>
      <c r="J123">
        <v>267.8</v>
      </c>
      <c r="K123">
        <f t="shared" si="18"/>
        <v>0.33408183632734534</v>
      </c>
      <c r="L123">
        <v>51.98</v>
      </c>
      <c r="M123">
        <f t="shared" si="19"/>
        <v>0.10691073632250102</v>
      </c>
      <c r="N123">
        <v>4.871</v>
      </c>
      <c r="O123">
        <f t="shared" si="20"/>
        <v>0.007864061995479498</v>
      </c>
      <c r="P123">
        <v>104.7</v>
      </c>
      <c r="Q123">
        <f t="shared" si="21"/>
        <v>0.13388746803069054</v>
      </c>
      <c r="R123">
        <v>7.505</v>
      </c>
      <c r="S123">
        <f t="shared" si="22"/>
        <v>0.005738645052760361</v>
      </c>
      <c r="T123">
        <v>71.3</v>
      </c>
      <c r="U123">
        <f t="shared" si="23"/>
        <v>0.06488896978522024</v>
      </c>
      <c r="V123">
        <v>0.6444</v>
      </c>
      <c r="W123">
        <f t="shared" si="24"/>
        <v>0.0005070023603461841</v>
      </c>
      <c r="X123">
        <v>3.047</v>
      </c>
      <c r="Y123">
        <f t="shared" si="25"/>
        <v>0.014093432007400555</v>
      </c>
      <c r="Z123">
        <v>39.68</v>
      </c>
      <c r="AA123">
        <f t="shared" si="26"/>
        <v>0.08629839060461071</v>
      </c>
    </row>
    <row r="124" spans="1:27" ht="12">
      <c r="A124" s="1" t="s">
        <v>188</v>
      </c>
      <c r="B124" s="1" t="s">
        <v>199</v>
      </c>
      <c r="C124" s="2" t="s">
        <v>30</v>
      </c>
      <c r="D124" s="1">
        <v>4.28</v>
      </c>
      <c r="E124">
        <v>57.5</v>
      </c>
      <c r="F124">
        <v>17.5</v>
      </c>
      <c r="G124">
        <v>25</v>
      </c>
      <c r="H124" s="1" t="s">
        <v>90</v>
      </c>
      <c r="I124" s="1">
        <v>8</v>
      </c>
      <c r="J124">
        <v>122.9</v>
      </c>
      <c r="K124">
        <f t="shared" si="18"/>
        <v>0.1533183632734531</v>
      </c>
      <c r="L124">
        <v>54.64</v>
      </c>
      <c r="M124">
        <f t="shared" si="19"/>
        <v>0.11238173591114767</v>
      </c>
      <c r="N124">
        <v>0.9051</v>
      </c>
      <c r="O124">
        <f t="shared" si="20"/>
        <v>0.001461252825314821</v>
      </c>
      <c r="P124">
        <v>102.8</v>
      </c>
      <c r="Q124">
        <f t="shared" si="21"/>
        <v>0.13145780051150896</v>
      </c>
      <c r="R124">
        <v>10.41</v>
      </c>
      <c r="S124">
        <f t="shared" si="22"/>
        <v>0.007959932711423765</v>
      </c>
      <c r="T124">
        <v>10.38</v>
      </c>
      <c r="U124">
        <f t="shared" si="23"/>
        <v>0.009446669093556608</v>
      </c>
      <c r="V124">
        <v>0.452</v>
      </c>
      <c r="W124">
        <f t="shared" si="24"/>
        <v>0.00035562549173878834</v>
      </c>
      <c r="X124">
        <v>2.655</v>
      </c>
      <c r="Y124">
        <f t="shared" si="25"/>
        <v>0.012280296022201664</v>
      </c>
      <c r="Z124">
        <v>43.56</v>
      </c>
      <c r="AA124">
        <f t="shared" si="26"/>
        <v>0.09473684210526317</v>
      </c>
    </row>
    <row r="125" spans="1:27" ht="12">
      <c r="A125" s="1" t="s">
        <v>188</v>
      </c>
      <c r="B125" s="1" t="s">
        <v>199</v>
      </c>
      <c r="C125" s="2" t="s">
        <v>31</v>
      </c>
      <c r="D125" s="1">
        <v>4.09</v>
      </c>
      <c r="E125">
        <v>45</v>
      </c>
      <c r="F125">
        <v>26.25</v>
      </c>
      <c r="G125">
        <v>28.75</v>
      </c>
      <c r="H125" s="1" t="s">
        <v>90</v>
      </c>
      <c r="I125" s="1">
        <v>9</v>
      </c>
      <c r="J125">
        <v>338.7</v>
      </c>
      <c r="K125">
        <f t="shared" si="18"/>
        <v>0.42252994011976047</v>
      </c>
      <c r="L125">
        <v>103.9</v>
      </c>
      <c r="M125">
        <f t="shared" si="19"/>
        <v>0.21369806663924312</v>
      </c>
      <c r="N125">
        <v>3.154</v>
      </c>
      <c r="O125">
        <f t="shared" si="20"/>
        <v>0.0050920245398773005</v>
      </c>
      <c r="P125">
        <v>140.1</v>
      </c>
      <c r="Q125">
        <f t="shared" si="21"/>
        <v>0.17915601023017905</v>
      </c>
      <c r="R125">
        <v>11.32</v>
      </c>
      <c r="S125">
        <f t="shared" si="22"/>
        <v>0.008655757761125555</v>
      </c>
      <c r="T125">
        <v>34.52</v>
      </c>
      <c r="U125">
        <f t="shared" si="23"/>
        <v>0.03141609028030579</v>
      </c>
      <c r="V125">
        <v>0.4372</v>
      </c>
      <c r="W125">
        <f t="shared" si="24"/>
        <v>0.00034398111723052714</v>
      </c>
      <c r="X125">
        <v>2.307</v>
      </c>
      <c r="Y125">
        <f t="shared" si="25"/>
        <v>0.010670675300647548</v>
      </c>
      <c r="Z125">
        <v>49.73</v>
      </c>
      <c r="AA125">
        <f t="shared" si="26"/>
        <v>0.10815571987820792</v>
      </c>
    </row>
    <row r="126" spans="1:27" ht="12">
      <c r="A126" s="1" t="s">
        <v>188</v>
      </c>
      <c r="B126" s="1" t="s">
        <v>199</v>
      </c>
      <c r="C126" s="2" t="s">
        <v>32</v>
      </c>
      <c r="D126" s="1">
        <v>4.46</v>
      </c>
      <c r="E126">
        <v>60</v>
      </c>
      <c r="F126">
        <v>20</v>
      </c>
      <c r="G126">
        <v>20</v>
      </c>
      <c r="H126" s="1" t="s">
        <v>90</v>
      </c>
      <c r="I126" s="1">
        <v>2</v>
      </c>
      <c r="J126">
        <v>471.9</v>
      </c>
      <c r="K126">
        <f t="shared" si="18"/>
        <v>0.5886976047904191</v>
      </c>
      <c r="L126">
        <v>69.49</v>
      </c>
      <c r="M126">
        <f t="shared" si="19"/>
        <v>0.14292472233648704</v>
      </c>
      <c r="N126">
        <v>1.691</v>
      </c>
      <c r="O126">
        <f t="shared" si="20"/>
        <v>0.002730061349693252</v>
      </c>
      <c r="P126">
        <v>95.89</v>
      </c>
      <c r="Q126">
        <f t="shared" si="21"/>
        <v>0.12262148337595909</v>
      </c>
      <c r="R126">
        <v>9.408</v>
      </c>
      <c r="S126">
        <f t="shared" si="22"/>
        <v>0.007193760513840036</v>
      </c>
      <c r="T126">
        <v>80.28</v>
      </c>
      <c r="U126">
        <f t="shared" si="23"/>
        <v>0.07306152165999272</v>
      </c>
      <c r="V126">
        <v>0.8442</v>
      </c>
      <c r="W126">
        <f t="shared" si="24"/>
        <v>0.0006642014162077104</v>
      </c>
      <c r="X126">
        <v>2.481</v>
      </c>
      <c r="Y126">
        <f t="shared" si="25"/>
        <v>0.011475485661424607</v>
      </c>
      <c r="Z126">
        <v>25.79</v>
      </c>
      <c r="AA126">
        <f t="shared" si="26"/>
        <v>0.05608960417572858</v>
      </c>
    </row>
    <row r="127" spans="1:27" ht="12">
      <c r="A127" s="1" t="s">
        <v>188</v>
      </c>
      <c r="B127" s="1" t="s">
        <v>199</v>
      </c>
      <c r="C127" s="2" t="s">
        <v>33</v>
      </c>
      <c r="D127" s="1">
        <v>4.01</v>
      </c>
      <c r="E127">
        <v>60</v>
      </c>
      <c r="F127">
        <v>23.75</v>
      </c>
      <c r="G127">
        <v>16.25</v>
      </c>
      <c r="H127" s="1" t="s">
        <v>85</v>
      </c>
      <c r="I127" s="1">
        <v>8</v>
      </c>
      <c r="J127">
        <v>435.4</v>
      </c>
      <c r="K127">
        <f t="shared" si="18"/>
        <v>0.5431636726546906</v>
      </c>
      <c r="L127">
        <v>72.12</v>
      </c>
      <c r="M127">
        <f t="shared" si="19"/>
        <v>0.14833401892225423</v>
      </c>
      <c r="N127">
        <v>1.718</v>
      </c>
      <c r="O127">
        <f t="shared" si="20"/>
        <v>0.0027736519212140784</v>
      </c>
      <c r="P127">
        <v>100.8</v>
      </c>
      <c r="Q127">
        <f t="shared" si="21"/>
        <v>0.12890025575447572</v>
      </c>
      <c r="R127">
        <v>8.631</v>
      </c>
      <c r="S127">
        <f t="shared" si="22"/>
        <v>0.0065996329714023555</v>
      </c>
      <c r="T127">
        <v>20.49</v>
      </c>
      <c r="U127">
        <f t="shared" si="23"/>
        <v>0.018647615580633416</v>
      </c>
      <c r="V127">
        <v>0.8072</v>
      </c>
      <c r="W127">
        <f t="shared" si="24"/>
        <v>0.0006350904799370575</v>
      </c>
      <c r="X127">
        <v>2.568</v>
      </c>
      <c r="Y127">
        <f t="shared" si="25"/>
        <v>0.011877890841813137</v>
      </c>
      <c r="Z127">
        <v>37.24</v>
      </c>
      <c r="AA127">
        <f t="shared" si="26"/>
        <v>0.0809917355371901</v>
      </c>
    </row>
    <row r="128" spans="1:27" ht="12">
      <c r="A128" s="1" t="s">
        <v>188</v>
      </c>
      <c r="B128" s="1" t="s">
        <v>198</v>
      </c>
      <c r="C128" s="2" t="s">
        <v>34</v>
      </c>
      <c r="D128" s="1">
        <v>4.38</v>
      </c>
      <c r="E128">
        <v>62.5</v>
      </c>
      <c r="F128">
        <v>22.5</v>
      </c>
      <c r="G128">
        <v>15</v>
      </c>
      <c r="H128" s="1" t="s">
        <v>85</v>
      </c>
      <c r="I128" s="1">
        <v>9</v>
      </c>
      <c r="J128">
        <v>66.27</v>
      </c>
      <c r="K128">
        <f t="shared" si="18"/>
        <v>0.08267215568862275</v>
      </c>
      <c r="L128">
        <v>22.94</v>
      </c>
      <c r="M128">
        <f t="shared" si="19"/>
        <v>0.04718222953517071</v>
      </c>
      <c r="N128">
        <v>1.454</v>
      </c>
      <c r="O128">
        <f t="shared" si="20"/>
        <v>0.002347432999677107</v>
      </c>
      <c r="P128">
        <v>57.2</v>
      </c>
      <c r="Q128">
        <f t="shared" si="21"/>
        <v>0.07314578005115091</v>
      </c>
      <c r="R128">
        <v>8.173</v>
      </c>
      <c r="S128">
        <f t="shared" si="22"/>
        <v>0.0062494265178161795</v>
      </c>
      <c r="T128">
        <v>0.5597</v>
      </c>
      <c r="U128">
        <f t="shared" si="23"/>
        <v>0.0005093738623953404</v>
      </c>
      <c r="V128">
        <v>0</v>
      </c>
      <c r="W128">
        <f t="shared" si="24"/>
        <v>0</v>
      </c>
      <c r="X128">
        <v>3.7</v>
      </c>
      <c r="Y128">
        <f t="shared" si="25"/>
        <v>0.017113783533765033</v>
      </c>
      <c r="Z128">
        <v>27.32</v>
      </c>
      <c r="AA128">
        <f t="shared" si="26"/>
        <v>0.05941713788603741</v>
      </c>
    </row>
    <row r="129" spans="1:27" ht="12">
      <c r="A129" s="1" t="s">
        <v>188</v>
      </c>
      <c r="B129" s="1" t="s">
        <v>198</v>
      </c>
      <c r="C129" s="2" t="s">
        <v>35</v>
      </c>
      <c r="D129" s="1">
        <v>3.74</v>
      </c>
      <c r="E129">
        <v>68.75</v>
      </c>
      <c r="F129">
        <v>17.5</v>
      </c>
      <c r="G129">
        <v>13.75</v>
      </c>
      <c r="H129" s="1" t="s">
        <v>85</v>
      </c>
      <c r="I129" s="1">
        <v>3</v>
      </c>
      <c r="J129">
        <v>66.05</v>
      </c>
      <c r="K129">
        <f t="shared" si="18"/>
        <v>0.08239770459081835</v>
      </c>
      <c r="L129">
        <v>21.84</v>
      </c>
      <c r="M129">
        <f t="shared" si="19"/>
        <v>0.044919786096256686</v>
      </c>
      <c r="N129">
        <v>0</v>
      </c>
      <c r="O129">
        <f t="shared" si="20"/>
        <v>0</v>
      </c>
      <c r="P129">
        <v>46.91</v>
      </c>
      <c r="Q129">
        <f t="shared" si="21"/>
        <v>0.059987212276214834</v>
      </c>
      <c r="R129">
        <v>11.19</v>
      </c>
      <c r="S129">
        <f t="shared" si="22"/>
        <v>0.008556354182596726</v>
      </c>
      <c r="T129">
        <v>0</v>
      </c>
      <c r="U129">
        <f t="shared" si="23"/>
        <v>0</v>
      </c>
      <c r="V129">
        <v>0</v>
      </c>
      <c r="W129">
        <f t="shared" si="24"/>
        <v>0</v>
      </c>
      <c r="X129">
        <v>2.089</v>
      </c>
      <c r="Y129">
        <f t="shared" si="25"/>
        <v>0.009662349676225717</v>
      </c>
      <c r="Z129">
        <v>28.88</v>
      </c>
      <c r="AA129">
        <f t="shared" si="26"/>
        <v>0.0628099173553719</v>
      </c>
    </row>
    <row r="130" spans="1:27" ht="12">
      <c r="A130" s="1" t="s">
        <v>188</v>
      </c>
      <c r="B130" s="1" t="s">
        <v>198</v>
      </c>
      <c r="C130" s="2" t="s">
        <v>36</v>
      </c>
      <c r="D130" s="1">
        <v>4.14</v>
      </c>
      <c r="E130">
        <v>70</v>
      </c>
      <c r="F130">
        <v>15</v>
      </c>
      <c r="G130">
        <v>15</v>
      </c>
      <c r="H130" s="1" t="s">
        <v>85</v>
      </c>
      <c r="I130" s="1">
        <v>6</v>
      </c>
      <c r="J130">
        <v>71.9</v>
      </c>
      <c r="K130">
        <f t="shared" si="18"/>
        <v>0.08969560878243514</v>
      </c>
      <c r="L130">
        <v>19.92</v>
      </c>
      <c r="M130">
        <f t="shared" si="19"/>
        <v>0.040970793911970387</v>
      </c>
      <c r="N130">
        <v>0</v>
      </c>
      <c r="O130">
        <f t="shared" si="20"/>
        <v>0</v>
      </c>
      <c r="P130">
        <v>35.95</v>
      </c>
      <c r="Q130">
        <f t="shared" si="21"/>
        <v>0.04597186700767264</v>
      </c>
      <c r="R130">
        <v>7.723</v>
      </c>
      <c r="S130">
        <f t="shared" si="22"/>
        <v>0.005905337207524086</v>
      </c>
      <c r="T130">
        <v>0</v>
      </c>
      <c r="U130">
        <f t="shared" si="23"/>
        <v>0</v>
      </c>
      <c r="V130">
        <v>0</v>
      </c>
      <c r="W130">
        <f t="shared" si="24"/>
        <v>0</v>
      </c>
      <c r="X130">
        <v>2.438</v>
      </c>
      <c r="Y130">
        <f t="shared" si="25"/>
        <v>0.011276595744680852</v>
      </c>
      <c r="Z130">
        <v>26.82</v>
      </c>
      <c r="AA130">
        <f t="shared" si="26"/>
        <v>0.058329708568943026</v>
      </c>
    </row>
    <row r="131" spans="1:27" ht="12">
      <c r="A131" s="1" t="s">
        <v>188</v>
      </c>
      <c r="B131" s="1" t="s">
        <v>198</v>
      </c>
      <c r="C131" s="2" t="s">
        <v>37</v>
      </c>
      <c r="D131" s="1">
        <v>4.34</v>
      </c>
      <c r="E131">
        <v>65</v>
      </c>
      <c r="F131">
        <v>17.5</v>
      </c>
      <c r="G131">
        <v>17.5</v>
      </c>
      <c r="H131" s="1" t="s">
        <v>85</v>
      </c>
      <c r="I131" s="1">
        <v>5</v>
      </c>
      <c r="J131">
        <v>78.18</v>
      </c>
      <c r="K131">
        <f t="shared" si="18"/>
        <v>0.09752994011976049</v>
      </c>
      <c r="L131">
        <v>26.37</v>
      </c>
      <c r="M131">
        <f t="shared" si="19"/>
        <v>0.054236939531057175</v>
      </c>
      <c r="N131">
        <v>3.253</v>
      </c>
      <c r="O131">
        <f t="shared" si="20"/>
        <v>0.0052518566354536654</v>
      </c>
      <c r="P131">
        <v>64.56</v>
      </c>
      <c r="Q131">
        <f t="shared" si="21"/>
        <v>0.08255754475703325</v>
      </c>
      <c r="R131">
        <v>12.42</v>
      </c>
      <c r="S131">
        <f t="shared" si="22"/>
        <v>0.009496864964061782</v>
      </c>
      <c r="T131">
        <v>0</v>
      </c>
      <c r="U131">
        <f t="shared" si="23"/>
        <v>0</v>
      </c>
      <c r="V131">
        <v>0</v>
      </c>
      <c r="W131">
        <f t="shared" si="24"/>
        <v>0</v>
      </c>
      <c r="X131">
        <v>3.004</v>
      </c>
      <c r="Y131">
        <f t="shared" si="25"/>
        <v>0.013894542090656799</v>
      </c>
      <c r="Z131">
        <v>35.96</v>
      </c>
      <c r="AA131">
        <f t="shared" si="26"/>
        <v>0.07820791648542845</v>
      </c>
    </row>
    <row r="132" spans="1:27" ht="12">
      <c r="A132" s="1" t="s">
        <v>188</v>
      </c>
      <c r="B132" s="1" t="s">
        <v>198</v>
      </c>
      <c r="C132" s="2" t="s">
        <v>38</v>
      </c>
      <c r="D132" s="1">
        <v>4.17</v>
      </c>
      <c r="E132">
        <v>57.5</v>
      </c>
      <c r="F132">
        <v>25</v>
      </c>
      <c r="G132">
        <v>17.5</v>
      </c>
      <c r="H132" s="1" t="s">
        <v>85</v>
      </c>
      <c r="I132" s="1">
        <v>6</v>
      </c>
      <c r="J132">
        <v>75.8</v>
      </c>
      <c r="K132">
        <f t="shared" si="18"/>
        <v>0.09456087824351297</v>
      </c>
      <c r="L132">
        <v>26.37</v>
      </c>
      <c r="M132">
        <f t="shared" si="19"/>
        <v>0.054236939531057175</v>
      </c>
      <c r="N132">
        <v>0</v>
      </c>
      <c r="O132">
        <f t="shared" si="20"/>
        <v>0</v>
      </c>
      <c r="P132">
        <v>67.11</v>
      </c>
      <c r="Q132">
        <f t="shared" si="21"/>
        <v>0.08581841432225065</v>
      </c>
      <c r="R132">
        <v>6.72</v>
      </c>
      <c r="S132">
        <f t="shared" si="22"/>
        <v>0.005138400367028597</v>
      </c>
      <c r="T132">
        <v>0</v>
      </c>
      <c r="U132">
        <f t="shared" si="23"/>
        <v>0</v>
      </c>
      <c r="V132">
        <v>0</v>
      </c>
      <c r="W132">
        <f t="shared" si="24"/>
        <v>0</v>
      </c>
      <c r="X132">
        <v>3.396</v>
      </c>
      <c r="Y132">
        <f t="shared" si="25"/>
        <v>0.01570767807585569</v>
      </c>
      <c r="Z132">
        <v>31.52</v>
      </c>
      <c r="AA132">
        <f t="shared" si="26"/>
        <v>0.06855154414963027</v>
      </c>
    </row>
    <row r="133" spans="1:27" ht="12">
      <c r="A133" s="1" t="s">
        <v>188</v>
      </c>
      <c r="B133" s="1" t="s">
        <v>199</v>
      </c>
      <c r="C133" s="2" t="s">
        <v>39</v>
      </c>
      <c r="D133" s="1">
        <v>4.47</v>
      </c>
      <c r="E133">
        <v>43.75</v>
      </c>
      <c r="F133">
        <v>28.75</v>
      </c>
      <c r="G133">
        <v>27.5</v>
      </c>
      <c r="H133" s="1" t="s">
        <v>89</v>
      </c>
      <c r="I133" s="1">
        <v>22</v>
      </c>
      <c r="J133">
        <v>65.64</v>
      </c>
      <c r="K133">
        <f t="shared" si="18"/>
        <v>0.08188622754491018</v>
      </c>
      <c r="L133">
        <v>40.66</v>
      </c>
      <c r="M133">
        <f t="shared" si="19"/>
        <v>0.08362813656931303</v>
      </c>
      <c r="N133">
        <v>4.389</v>
      </c>
      <c r="O133">
        <f t="shared" si="20"/>
        <v>0.007085889570552149</v>
      </c>
      <c r="P133">
        <v>73.87</v>
      </c>
      <c r="Q133">
        <f t="shared" si="21"/>
        <v>0.09446291560102303</v>
      </c>
      <c r="R133">
        <v>12.54</v>
      </c>
      <c r="S133">
        <f t="shared" si="22"/>
        <v>0.009588622113473007</v>
      </c>
      <c r="T133">
        <v>0</v>
      </c>
      <c r="U133">
        <f t="shared" si="23"/>
        <v>0</v>
      </c>
      <c r="V133">
        <v>0.9774</v>
      </c>
      <c r="W133">
        <f t="shared" si="24"/>
        <v>0.0007690007867820614</v>
      </c>
      <c r="X133">
        <v>4.049</v>
      </c>
      <c r="Y133">
        <f t="shared" si="25"/>
        <v>0.01872802960222017</v>
      </c>
      <c r="Z133">
        <v>27.16</v>
      </c>
      <c r="AA133">
        <f t="shared" si="26"/>
        <v>0.05906916050456721</v>
      </c>
    </row>
    <row r="134" spans="1:27" ht="12">
      <c r="A134" s="1" t="s">
        <v>188</v>
      </c>
      <c r="B134" s="1" t="s">
        <v>199</v>
      </c>
      <c r="C134" s="2" t="s">
        <v>64</v>
      </c>
      <c r="D134" s="1">
        <v>4.34</v>
      </c>
      <c r="E134" s="3">
        <v>31</v>
      </c>
      <c r="F134" s="3">
        <v>34.5</v>
      </c>
      <c r="G134" s="3">
        <v>34.5</v>
      </c>
      <c r="H134" s="1" t="s">
        <v>89</v>
      </c>
      <c r="I134" s="1">
        <v>6</v>
      </c>
      <c r="J134">
        <v>94.19</v>
      </c>
      <c r="K134">
        <f t="shared" si="18"/>
        <v>0.11750249500998004</v>
      </c>
      <c r="L134">
        <v>60.38</v>
      </c>
      <c r="M134">
        <f t="shared" si="19"/>
        <v>0.1241875771287536</v>
      </c>
      <c r="N134">
        <v>4.937</v>
      </c>
      <c r="O134">
        <f t="shared" si="20"/>
        <v>0.00797061672586374</v>
      </c>
      <c r="P134">
        <v>129.4</v>
      </c>
      <c r="Q134">
        <f t="shared" si="21"/>
        <v>0.16547314578005118</v>
      </c>
      <c r="R134">
        <v>16.73</v>
      </c>
      <c r="S134">
        <f t="shared" si="22"/>
        <v>0.01279247591374828</v>
      </c>
      <c r="T134">
        <v>13.05</v>
      </c>
      <c r="U134">
        <f t="shared" si="23"/>
        <v>0.01187659264652348</v>
      </c>
      <c r="V134">
        <v>1.061</v>
      </c>
      <c r="W134">
        <f t="shared" si="24"/>
        <v>0.0008347757671125097</v>
      </c>
      <c r="X134">
        <v>3.124</v>
      </c>
      <c r="Y134">
        <f t="shared" si="25"/>
        <v>0.014449583718778908</v>
      </c>
      <c r="Z134">
        <v>30.07</v>
      </c>
      <c r="AA134">
        <f t="shared" si="26"/>
        <v>0.06539799913005655</v>
      </c>
    </row>
    <row r="135" spans="1:27" ht="12">
      <c r="A135" s="1" t="s">
        <v>188</v>
      </c>
      <c r="B135" s="1" t="s">
        <v>199</v>
      </c>
      <c r="C135" s="2" t="s">
        <v>40</v>
      </c>
      <c r="D135" s="1">
        <v>4.4</v>
      </c>
      <c r="E135">
        <v>30</v>
      </c>
      <c r="F135">
        <v>22.5</v>
      </c>
      <c r="G135">
        <v>47.5</v>
      </c>
      <c r="H135" s="1" t="s">
        <v>95</v>
      </c>
      <c r="I135" s="1">
        <v>27</v>
      </c>
      <c r="J135">
        <v>128.2</v>
      </c>
      <c r="K135">
        <f t="shared" si="18"/>
        <v>0.15993013972055886</v>
      </c>
      <c r="L135">
        <v>78.39</v>
      </c>
      <c r="M135">
        <f t="shared" si="19"/>
        <v>0.16122994652406417</v>
      </c>
      <c r="N135">
        <v>2.242</v>
      </c>
      <c r="O135">
        <f t="shared" si="20"/>
        <v>0.003619631901840491</v>
      </c>
      <c r="P135">
        <v>154.2</v>
      </c>
      <c r="Q135">
        <f t="shared" si="21"/>
        <v>0.19718670076726344</v>
      </c>
      <c r="R135">
        <v>26.18</v>
      </c>
      <c r="S135">
        <f t="shared" si="22"/>
        <v>0.020018351429882245</v>
      </c>
      <c r="T135">
        <v>14.59</v>
      </c>
      <c r="U135">
        <f t="shared" si="23"/>
        <v>0.01327812158718602</v>
      </c>
      <c r="V135">
        <v>0.526</v>
      </c>
      <c r="W135">
        <f t="shared" si="24"/>
        <v>0.00041384736428009444</v>
      </c>
      <c r="X135">
        <v>2.96</v>
      </c>
      <c r="Y135">
        <f t="shared" si="25"/>
        <v>0.013691026827012025</v>
      </c>
      <c r="Z135">
        <v>34.69</v>
      </c>
      <c r="AA135">
        <f t="shared" si="26"/>
        <v>0.0754458460200087</v>
      </c>
    </row>
    <row r="136" spans="1:27" ht="12">
      <c r="A136" s="1" t="s">
        <v>188</v>
      </c>
      <c r="B136" s="1" t="s">
        <v>199</v>
      </c>
      <c r="C136" s="2" t="s">
        <v>65</v>
      </c>
      <c r="D136" s="1">
        <v>4.09</v>
      </c>
      <c r="E136" s="3">
        <v>56.5</v>
      </c>
      <c r="F136" s="3">
        <v>18.5</v>
      </c>
      <c r="G136" s="3">
        <v>25</v>
      </c>
      <c r="H136" s="1" t="s">
        <v>90</v>
      </c>
      <c r="I136" s="1">
        <v>24</v>
      </c>
      <c r="J136" s="3">
        <v>66.75</v>
      </c>
      <c r="K136">
        <f t="shared" si="18"/>
        <v>0.08327095808383234</v>
      </c>
      <c r="L136" s="3">
        <v>61.49</v>
      </c>
      <c r="M136">
        <f t="shared" si="19"/>
        <v>0.1264705882352941</v>
      </c>
      <c r="N136" s="3">
        <v>3.353</v>
      </c>
      <c r="O136">
        <f t="shared" si="20"/>
        <v>0.005413303196641912</v>
      </c>
      <c r="P136" s="3">
        <v>125.5</v>
      </c>
      <c r="Q136">
        <f t="shared" si="21"/>
        <v>0.16048593350383633</v>
      </c>
      <c r="R136" s="3">
        <v>15.9</v>
      </c>
      <c r="S136">
        <f t="shared" si="22"/>
        <v>0.012157822296987307</v>
      </c>
      <c r="T136" s="3">
        <v>10.65</v>
      </c>
      <c r="U136">
        <f t="shared" si="23"/>
        <v>0.009692391700036404</v>
      </c>
      <c r="V136" s="3">
        <v>0.9913</v>
      </c>
      <c r="W136">
        <f t="shared" si="24"/>
        <v>0.0007799370574350904</v>
      </c>
      <c r="X136" s="3">
        <v>3.03</v>
      </c>
      <c r="Y136">
        <f t="shared" si="25"/>
        <v>0.014014801110083255</v>
      </c>
      <c r="Z136" s="3">
        <v>28.27</v>
      </c>
      <c r="AA136">
        <f t="shared" si="26"/>
        <v>0.06148325358851675</v>
      </c>
    </row>
    <row r="137" spans="1:27" ht="12">
      <c r="A137" s="1" t="s">
        <v>188</v>
      </c>
      <c r="B137" s="1" t="s">
        <v>199</v>
      </c>
      <c r="C137" s="2" t="s">
        <v>41</v>
      </c>
      <c r="D137" s="1">
        <v>4.11</v>
      </c>
      <c r="E137">
        <v>55</v>
      </c>
      <c r="F137">
        <v>20</v>
      </c>
      <c r="G137">
        <v>25</v>
      </c>
      <c r="H137" s="1" t="s">
        <v>90</v>
      </c>
      <c r="I137" s="1">
        <v>31</v>
      </c>
      <c r="J137">
        <v>68.66</v>
      </c>
      <c r="K137">
        <f t="shared" si="18"/>
        <v>0.08565369261477046</v>
      </c>
      <c r="L137">
        <v>54.79</v>
      </c>
      <c r="M137">
        <f t="shared" si="19"/>
        <v>0.11269025092554504</v>
      </c>
      <c r="N137">
        <v>7.947</v>
      </c>
      <c r="O137">
        <f t="shared" si="20"/>
        <v>0.012830158217629966</v>
      </c>
      <c r="P137">
        <v>123.4</v>
      </c>
      <c r="Q137">
        <f t="shared" si="21"/>
        <v>0.1578005115089514</v>
      </c>
      <c r="R137">
        <v>11.2</v>
      </c>
      <c r="S137">
        <f t="shared" si="22"/>
        <v>0.008564000611714329</v>
      </c>
      <c r="T137">
        <v>15.72</v>
      </c>
      <c r="U137">
        <f t="shared" si="23"/>
        <v>0.014306516199490355</v>
      </c>
      <c r="V137">
        <v>1.133</v>
      </c>
      <c r="W137">
        <f t="shared" si="24"/>
        <v>0.0008914240755310778</v>
      </c>
      <c r="X137">
        <v>3.178</v>
      </c>
      <c r="Y137">
        <f t="shared" si="25"/>
        <v>0.014699352451433858</v>
      </c>
      <c r="Z137">
        <v>29</v>
      </c>
      <c r="AA137">
        <f t="shared" si="26"/>
        <v>0.06307090039147456</v>
      </c>
    </row>
    <row r="138" spans="1:27" ht="12">
      <c r="A138" s="1" t="s">
        <v>188</v>
      </c>
      <c r="B138" s="1" t="s">
        <v>199</v>
      </c>
      <c r="C138" s="2" t="s">
        <v>42</v>
      </c>
      <c r="D138" s="1">
        <v>4.05</v>
      </c>
      <c r="E138">
        <v>35</v>
      </c>
      <c r="F138">
        <v>21.25</v>
      </c>
      <c r="G138">
        <v>43.75</v>
      </c>
      <c r="H138" s="1" t="s">
        <v>95</v>
      </c>
      <c r="I138" s="1">
        <v>31</v>
      </c>
      <c r="J138">
        <v>86.03</v>
      </c>
      <c r="K138">
        <f t="shared" si="18"/>
        <v>0.10732285429141716</v>
      </c>
      <c r="L138">
        <v>64.26</v>
      </c>
      <c r="M138">
        <f t="shared" si="19"/>
        <v>0.13216783216783218</v>
      </c>
      <c r="N138">
        <v>7.397</v>
      </c>
      <c r="O138">
        <f t="shared" si="20"/>
        <v>0.01194220213109461</v>
      </c>
      <c r="P138">
        <v>127.7</v>
      </c>
      <c r="Q138">
        <f t="shared" si="21"/>
        <v>0.1632992327365729</v>
      </c>
      <c r="R138">
        <v>14.89</v>
      </c>
      <c r="S138">
        <f t="shared" si="22"/>
        <v>0.011385532956109497</v>
      </c>
      <c r="T138">
        <v>12.35</v>
      </c>
      <c r="U138">
        <f t="shared" si="23"/>
        <v>0.011239534037131417</v>
      </c>
      <c r="V138">
        <v>1.695</v>
      </c>
      <c r="W138">
        <f t="shared" si="24"/>
        <v>0.0013335955940204564</v>
      </c>
      <c r="X138">
        <v>3.57</v>
      </c>
      <c r="Y138">
        <f t="shared" si="25"/>
        <v>0.016512488436632746</v>
      </c>
      <c r="Z138">
        <v>25.68</v>
      </c>
      <c r="AA138">
        <f t="shared" si="26"/>
        <v>0.05585036972596782</v>
      </c>
    </row>
    <row r="139" spans="1:27" ht="12">
      <c r="A139" s="1" t="s">
        <v>188</v>
      </c>
      <c r="B139" s="1" t="s">
        <v>199</v>
      </c>
      <c r="C139" s="2" t="s">
        <v>43</v>
      </c>
      <c r="D139" s="1">
        <v>4.62</v>
      </c>
      <c r="E139">
        <v>53.75</v>
      </c>
      <c r="F139">
        <v>26.25</v>
      </c>
      <c r="G139">
        <v>20</v>
      </c>
      <c r="H139" s="1" t="s">
        <v>90</v>
      </c>
      <c r="I139" s="1">
        <v>20</v>
      </c>
      <c r="J139">
        <v>93.86</v>
      </c>
      <c r="K139">
        <f t="shared" si="18"/>
        <v>0.11709081836327345</v>
      </c>
      <c r="L139">
        <v>44.08</v>
      </c>
      <c r="M139">
        <f t="shared" si="19"/>
        <v>0.09066227889757301</v>
      </c>
      <c r="N139">
        <v>2.161</v>
      </c>
      <c r="O139">
        <f t="shared" si="20"/>
        <v>0.003488860187278011</v>
      </c>
      <c r="P139">
        <v>112.2</v>
      </c>
      <c r="Q139">
        <f t="shared" si="21"/>
        <v>0.14347826086956522</v>
      </c>
      <c r="R139">
        <v>14.66</v>
      </c>
      <c r="S139">
        <f t="shared" si="22"/>
        <v>0.01120966508640465</v>
      </c>
      <c r="T139">
        <v>9.542</v>
      </c>
      <c r="U139">
        <f t="shared" si="23"/>
        <v>0.008684018929741535</v>
      </c>
      <c r="V139">
        <v>0.8886</v>
      </c>
      <c r="W139">
        <f t="shared" si="24"/>
        <v>0.0006991345397324941</v>
      </c>
      <c r="X139">
        <v>2.786</v>
      </c>
      <c r="Y139">
        <f t="shared" si="25"/>
        <v>0.012886216466234968</v>
      </c>
      <c r="Z139">
        <v>30.9</v>
      </c>
      <c r="AA139">
        <f t="shared" si="26"/>
        <v>0.06720313179643324</v>
      </c>
    </row>
    <row r="140" spans="1:27" ht="12">
      <c r="A140" s="1" t="s">
        <v>188</v>
      </c>
      <c r="B140" s="1" t="s">
        <v>198</v>
      </c>
      <c r="C140" s="2" t="s">
        <v>44</v>
      </c>
      <c r="D140" s="1">
        <v>4.07</v>
      </c>
      <c r="E140">
        <v>85</v>
      </c>
      <c r="F140">
        <v>10</v>
      </c>
      <c r="G140">
        <v>5</v>
      </c>
      <c r="H140" s="1" t="s">
        <v>122</v>
      </c>
      <c r="I140" s="1">
        <v>1</v>
      </c>
      <c r="J140">
        <v>74.06</v>
      </c>
      <c r="K140">
        <f t="shared" si="18"/>
        <v>0.09239021956087824</v>
      </c>
      <c r="L140">
        <v>17.04</v>
      </c>
      <c r="M140">
        <f t="shared" si="19"/>
        <v>0.035047305635540926</v>
      </c>
      <c r="N140">
        <v>0</v>
      </c>
      <c r="O140">
        <f t="shared" si="20"/>
        <v>0</v>
      </c>
      <c r="P140">
        <v>18.91</v>
      </c>
      <c r="Q140">
        <f t="shared" si="21"/>
        <v>0.024181585677749362</v>
      </c>
      <c r="R140">
        <v>14.66</v>
      </c>
      <c r="S140">
        <f t="shared" si="22"/>
        <v>0.01120966508640465</v>
      </c>
      <c r="T140">
        <v>0.8405</v>
      </c>
      <c r="U140">
        <f t="shared" si="23"/>
        <v>0.0007649253731343284</v>
      </c>
      <c r="V140">
        <v>0</v>
      </c>
      <c r="W140">
        <f t="shared" si="24"/>
        <v>0</v>
      </c>
      <c r="X140">
        <v>3.918</v>
      </c>
      <c r="Y140">
        <f t="shared" si="25"/>
        <v>0.018122109158186864</v>
      </c>
      <c r="Z140">
        <v>24.11</v>
      </c>
      <c r="AA140">
        <f t="shared" si="26"/>
        <v>0.05243584167029143</v>
      </c>
    </row>
    <row r="141" spans="1:27" ht="12">
      <c r="A141" s="1" t="s">
        <v>188</v>
      </c>
      <c r="B141" s="1" t="s">
        <v>198</v>
      </c>
      <c r="C141" s="2" t="s">
        <v>45</v>
      </c>
      <c r="D141" s="1">
        <v>3.92</v>
      </c>
      <c r="E141">
        <v>85</v>
      </c>
      <c r="F141">
        <v>7.5</v>
      </c>
      <c r="G141">
        <v>7.5</v>
      </c>
      <c r="H141" s="1" t="s">
        <v>122</v>
      </c>
      <c r="I141" s="1">
        <v>1</v>
      </c>
      <c r="J141">
        <v>99.17</v>
      </c>
      <c r="K141">
        <f t="shared" si="18"/>
        <v>0.12371506986027944</v>
      </c>
      <c r="L141">
        <v>23.62</v>
      </c>
      <c r="M141">
        <f t="shared" si="19"/>
        <v>0.048580830933772114</v>
      </c>
      <c r="N141">
        <v>5.096</v>
      </c>
      <c r="O141">
        <f t="shared" si="20"/>
        <v>0.008227316758153053</v>
      </c>
      <c r="P141">
        <v>41.5</v>
      </c>
      <c r="Q141">
        <f t="shared" si="21"/>
        <v>0.0530690537084399</v>
      </c>
      <c r="R141">
        <v>9.626</v>
      </c>
      <c r="S141">
        <f t="shared" si="22"/>
        <v>0.007360452668603762</v>
      </c>
      <c r="T141">
        <v>0.8403</v>
      </c>
      <c r="U141">
        <f t="shared" si="23"/>
        <v>0.0007647433563887879</v>
      </c>
      <c r="V141">
        <v>0</v>
      </c>
      <c r="W141">
        <f t="shared" si="24"/>
        <v>0</v>
      </c>
      <c r="X141">
        <v>2.917</v>
      </c>
      <c r="Y141">
        <f t="shared" si="25"/>
        <v>0.013492136910268269</v>
      </c>
      <c r="Z141">
        <v>27.41</v>
      </c>
      <c r="AA141">
        <f t="shared" si="26"/>
        <v>0.0596128751631144</v>
      </c>
    </row>
    <row r="142" spans="1:27" ht="12">
      <c r="A142" s="1" t="s">
        <v>188</v>
      </c>
      <c r="B142" s="1" t="s">
        <v>198</v>
      </c>
      <c r="C142" s="2" t="s">
        <v>46</v>
      </c>
      <c r="D142" s="1">
        <v>4.42</v>
      </c>
      <c r="E142">
        <v>82.5</v>
      </c>
      <c r="F142">
        <v>12.5</v>
      </c>
      <c r="G142">
        <v>5</v>
      </c>
      <c r="H142" s="1" t="s">
        <v>122</v>
      </c>
      <c r="I142" s="1">
        <v>4</v>
      </c>
      <c r="J142">
        <v>71.03</v>
      </c>
      <c r="K142">
        <f t="shared" si="18"/>
        <v>0.08861027944111777</v>
      </c>
      <c r="L142">
        <v>18</v>
      </c>
      <c r="M142">
        <f t="shared" si="19"/>
        <v>0.03702180172768408</v>
      </c>
      <c r="N142">
        <v>5.558</v>
      </c>
      <c r="O142">
        <f t="shared" si="20"/>
        <v>0.008973199870842751</v>
      </c>
      <c r="P142">
        <v>23.93</v>
      </c>
      <c r="Q142">
        <f t="shared" si="21"/>
        <v>0.030601023017902816</v>
      </c>
      <c r="R142">
        <v>7.498</v>
      </c>
      <c r="S142">
        <f t="shared" si="22"/>
        <v>0.005733292552378039</v>
      </c>
      <c r="T142">
        <v>0</v>
      </c>
      <c r="U142">
        <f t="shared" si="23"/>
        <v>0</v>
      </c>
      <c r="V142">
        <v>0</v>
      </c>
      <c r="W142">
        <f t="shared" si="24"/>
        <v>0</v>
      </c>
      <c r="X142">
        <v>2.089</v>
      </c>
      <c r="Y142">
        <f t="shared" si="25"/>
        <v>0.009662349676225717</v>
      </c>
      <c r="Z142">
        <v>20.87</v>
      </c>
      <c r="AA142">
        <f t="shared" si="26"/>
        <v>0.045389299695519796</v>
      </c>
    </row>
    <row r="143" spans="1:27" ht="12">
      <c r="A143" s="1" t="s">
        <v>188</v>
      </c>
      <c r="B143" s="1" t="s">
        <v>198</v>
      </c>
      <c r="C143" s="2" t="s">
        <v>47</v>
      </c>
      <c r="D143" s="1">
        <v>4</v>
      </c>
      <c r="E143">
        <v>88.75</v>
      </c>
      <c r="F143">
        <v>11.25</v>
      </c>
      <c r="G143">
        <v>0</v>
      </c>
      <c r="H143" s="1" t="s">
        <v>143</v>
      </c>
      <c r="I143" s="1">
        <v>2</v>
      </c>
      <c r="J143">
        <v>69.93</v>
      </c>
      <c r="K143">
        <f t="shared" si="18"/>
        <v>0.08723802395209582</v>
      </c>
      <c r="L143">
        <v>18.68</v>
      </c>
      <c r="M143">
        <f t="shared" si="19"/>
        <v>0.03842040312628548</v>
      </c>
      <c r="N143">
        <v>1.529</v>
      </c>
      <c r="O143">
        <f t="shared" si="20"/>
        <v>0.002468517920568292</v>
      </c>
      <c r="P143">
        <v>31.89</v>
      </c>
      <c r="Q143">
        <f t="shared" si="21"/>
        <v>0.04078005115089514</v>
      </c>
      <c r="R143">
        <v>7.722</v>
      </c>
      <c r="S143">
        <f t="shared" si="22"/>
        <v>0.005904572564612326</v>
      </c>
      <c r="T143">
        <v>1.121</v>
      </c>
      <c r="U143">
        <f t="shared" si="23"/>
        <v>0.0010202038587550054</v>
      </c>
      <c r="V143">
        <v>0</v>
      </c>
      <c r="W143">
        <f t="shared" si="24"/>
        <v>0</v>
      </c>
      <c r="X143">
        <v>2.089</v>
      </c>
      <c r="Y143">
        <f t="shared" si="25"/>
        <v>0.009662349676225717</v>
      </c>
      <c r="Z143">
        <v>20.34</v>
      </c>
      <c r="AA143">
        <f t="shared" si="26"/>
        <v>0.04423662461939974</v>
      </c>
    </row>
    <row r="144" spans="1:27" ht="12">
      <c r="A144" s="1" t="s">
        <v>188</v>
      </c>
      <c r="B144" s="1" t="s">
        <v>198</v>
      </c>
      <c r="C144" s="2" t="s">
        <v>48</v>
      </c>
      <c r="D144" s="1">
        <v>4.23</v>
      </c>
      <c r="E144">
        <v>92.5</v>
      </c>
      <c r="F144">
        <v>7.5</v>
      </c>
      <c r="G144">
        <v>0</v>
      </c>
      <c r="H144" s="1" t="s">
        <v>143</v>
      </c>
      <c r="I144" s="1">
        <v>2</v>
      </c>
      <c r="J144">
        <v>81.41</v>
      </c>
      <c r="K144">
        <f t="shared" si="18"/>
        <v>0.10155938123752495</v>
      </c>
      <c r="L144">
        <v>23.76</v>
      </c>
      <c r="M144">
        <f t="shared" si="19"/>
        <v>0.048868778280542986</v>
      </c>
      <c r="N144">
        <v>1.082</v>
      </c>
      <c r="O144">
        <f t="shared" si="20"/>
        <v>0.0017468517920568294</v>
      </c>
      <c r="P144">
        <v>34.15</v>
      </c>
      <c r="Q144">
        <f t="shared" si="21"/>
        <v>0.04367007672634271</v>
      </c>
      <c r="R144">
        <v>11.19</v>
      </c>
      <c r="S144">
        <f t="shared" si="22"/>
        <v>0.008556354182596726</v>
      </c>
      <c r="T144">
        <v>1.402</v>
      </c>
      <c r="U144">
        <f t="shared" si="23"/>
        <v>0.001275937386239534</v>
      </c>
      <c r="V144">
        <v>0</v>
      </c>
      <c r="W144">
        <f t="shared" si="24"/>
        <v>0</v>
      </c>
      <c r="X144">
        <v>2.742</v>
      </c>
      <c r="Y144">
        <f t="shared" si="25"/>
        <v>0.012682701202590194</v>
      </c>
      <c r="Z144">
        <v>18.22</v>
      </c>
      <c r="AA144">
        <f t="shared" si="26"/>
        <v>0.03962592431491953</v>
      </c>
    </row>
    <row r="145" spans="1:27" ht="12">
      <c r="A145" s="1" t="s">
        <v>188</v>
      </c>
      <c r="B145" s="1" t="s">
        <v>198</v>
      </c>
      <c r="C145" s="2" t="s">
        <v>49</v>
      </c>
      <c r="D145" s="1">
        <v>4.92</v>
      </c>
      <c r="E145">
        <v>93.75</v>
      </c>
      <c r="F145">
        <v>6.25</v>
      </c>
      <c r="G145">
        <v>0</v>
      </c>
      <c r="H145" s="1" t="s">
        <v>143</v>
      </c>
      <c r="I145" s="1">
        <v>1</v>
      </c>
      <c r="J145">
        <v>86.39</v>
      </c>
      <c r="K145">
        <f t="shared" si="18"/>
        <v>0.10777195608782435</v>
      </c>
      <c r="L145">
        <v>20.19</v>
      </c>
      <c r="M145">
        <f t="shared" si="19"/>
        <v>0.041526120937885644</v>
      </c>
      <c r="N145">
        <v>4.205</v>
      </c>
      <c r="O145">
        <f t="shared" si="20"/>
        <v>0.006788827897965774</v>
      </c>
      <c r="P145">
        <v>22.43</v>
      </c>
      <c r="Q145">
        <f t="shared" si="21"/>
        <v>0.02868286445012788</v>
      </c>
      <c r="R145">
        <v>0.7911</v>
      </c>
      <c r="S145">
        <f t="shared" si="22"/>
        <v>0.0006049090074935005</v>
      </c>
      <c r="T145">
        <v>1.121</v>
      </c>
      <c r="U145">
        <f t="shared" si="23"/>
        <v>0.0010202038587550054</v>
      </c>
      <c r="V145">
        <v>0</v>
      </c>
      <c r="W145">
        <f t="shared" si="24"/>
        <v>0</v>
      </c>
      <c r="X145">
        <v>3.134</v>
      </c>
      <c r="Y145">
        <f t="shared" si="25"/>
        <v>0.014495837187789084</v>
      </c>
      <c r="Z145">
        <v>24.91</v>
      </c>
      <c r="AA145">
        <f t="shared" si="26"/>
        <v>0.054175728577642454</v>
      </c>
    </row>
    <row r="146" spans="1:27" ht="12">
      <c r="A146" s="1" t="s">
        <v>188</v>
      </c>
      <c r="B146" s="1" t="s">
        <v>198</v>
      </c>
      <c r="C146" s="2" t="s">
        <v>66</v>
      </c>
      <c r="D146" s="1">
        <v>4.21</v>
      </c>
      <c r="E146" s="3">
        <v>89</v>
      </c>
      <c r="F146" s="3">
        <v>11</v>
      </c>
      <c r="G146" s="3">
        <v>1</v>
      </c>
      <c r="H146" s="1" t="s">
        <v>143</v>
      </c>
      <c r="I146" s="1">
        <v>0</v>
      </c>
      <c r="J146">
        <v>103.8</v>
      </c>
      <c r="K146">
        <f t="shared" si="18"/>
        <v>0.12949101796407186</v>
      </c>
      <c r="L146">
        <v>31.03</v>
      </c>
      <c r="M146">
        <f t="shared" si="19"/>
        <v>0.06382147264500206</v>
      </c>
      <c r="N146">
        <v>5.462</v>
      </c>
      <c r="O146">
        <f t="shared" si="20"/>
        <v>0.008818211172102035</v>
      </c>
      <c r="P146">
        <v>47.87</v>
      </c>
      <c r="Q146">
        <f t="shared" si="21"/>
        <v>0.061214833759590796</v>
      </c>
      <c r="R146">
        <v>8.601</v>
      </c>
      <c r="S146">
        <f t="shared" si="22"/>
        <v>0.006576693684049549</v>
      </c>
      <c r="T146">
        <v>3.816</v>
      </c>
      <c r="U146">
        <f t="shared" si="23"/>
        <v>0.003472879504914452</v>
      </c>
      <c r="V146">
        <v>0</v>
      </c>
      <c r="W146">
        <f t="shared" si="24"/>
        <v>0</v>
      </c>
      <c r="X146">
        <v>3.1</v>
      </c>
      <c r="Y146">
        <f t="shared" si="25"/>
        <v>0.014338575393154487</v>
      </c>
      <c r="Z146">
        <v>24.04</v>
      </c>
      <c r="AA146">
        <f t="shared" si="26"/>
        <v>0.052283601565898216</v>
      </c>
    </row>
    <row r="147" spans="1:27" ht="12" customHeight="1">
      <c r="A147" s="1" t="s">
        <v>188</v>
      </c>
      <c r="B147" s="1" t="s">
        <v>198</v>
      </c>
      <c r="C147" s="2" t="s">
        <v>50</v>
      </c>
      <c r="D147" s="1">
        <v>4.31</v>
      </c>
      <c r="E147">
        <v>91.25</v>
      </c>
      <c r="F147">
        <v>8.75</v>
      </c>
      <c r="G147">
        <v>0</v>
      </c>
      <c r="H147" s="1" t="s">
        <v>143</v>
      </c>
      <c r="I147" s="1">
        <v>1</v>
      </c>
      <c r="J147">
        <v>69.07</v>
      </c>
      <c r="K147">
        <f t="shared" si="18"/>
        <v>0.08616516966067864</v>
      </c>
      <c r="L147">
        <v>16.07</v>
      </c>
      <c r="M147">
        <f t="shared" si="19"/>
        <v>0.033052241875771285</v>
      </c>
      <c r="N147">
        <v>2.409</v>
      </c>
      <c r="O147">
        <f t="shared" si="20"/>
        <v>0.0038892476590248626</v>
      </c>
      <c r="P147">
        <v>35.5</v>
      </c>
      <c r="Q147">
        <f t="shared" si="21"/>
        <v>0.04539641943734016</v>
      </c>
      <c r="R147">
        <v>1.462</v>
      </c>
      <c r="S147">
        <f t="shared" si="22"/>
        <v>0.001117907936993424</v>
      </c>
      <c r="T147">
        <v>1.121</v>
      </c>
      <c r="U147">
        <f t="shared" si="23"/>
        <v>0.0010202038587550054</v>
      </c>
      <c r="V147">
        <v>0</v>
      </c>
      <c r="W147">
        <f t="shared" si="24"/>
        <v>0</v>
      </c>
      <c r="X147">
        <v>3.091</v>
      </c>
      <c r="Y147">
        <f t="shared" si="25"/>
        <v>0.01429694727104533</v>
      </c>
      <c r="Z147">
        <v>21.1</v>
      </c>
      <c r="AA147">
        <f t="shared" si="26"/>
        <v>0.04588951718138322</v>
      </c>
    </row>
    <row r="148" spans="1:27" ht="12">
      <c r="A148" s="1" t="s">
        <v>188</v>
      </c>
      <c r="B148" s="1" t="s">
        <v>198</v>
      </c>
      <c r="C148" s="2" t="s">
        <v>51</v>
      </c>
      <c r="D148" s="1">
        <v>3.92</v>
      </c>
      <c r="E148">
        <v>88.75</v>
      </c>
      <c r="F148">
        <v>11.25</v>
      </c>
      <c r="G148">
        <v>0</v>
      </c>
      <c r="H148" s="1" t="s">
        <v>143</v>
      </c>
      <c r="I148" s="1">
        <v>4</v>
      </c>
      <c r="J148">
        <v>116.7</v>
      </c>
      <c r="K148">
        <f t="shared" si="18"/>
        <v>0.14558383233532934</v>
      </c>
      <c r="L148">
        <v>32.13</v>
      </c>
      <c r="M148">
        <f t="shared" si="19"/>
        <v>0.06608391608391609</v>
      </c>
      <c r="N148">
        <v>6.888</v>
      </c>
      <c r="O148">
        <f t="shared" si="20"/>
        <v>0.011120439134646432</v>
      </c>
      <c r="P148">
        <v>51.71</v>
      </c>
      <c r="Q148">
        <f t="shared" si="21"/>
        <v>0.06612531969309464</v>
      </c>
      <c r="R148">
        <v>12.54</v>
      </c>
      <c r="S148">
        <f t="shared" si="22"/>
        <v>0.009588622113473007</v>
      </c>
      <c r="T148">
        <v>3.086</v>
      </c>
      <c r="U148">
        <f t="shared" si="23"/>
        <v>0.0028085183836912995</v>
      </c>
      <c r="V148">
        <v>0</v>
      </c>
      <c r="W148">
        <f t="shared" si="24"/>
        <v>0</v>
      </c>
      <c r="X148">
        <v>3.57</v>
      </c>
      <c r="Y148">
        <f t="shared" si="25"/>
        <v>0.016512488436632746</v>
      </c>
      <c r="Z148">
        <v>23.51</v>
      </c>
      <c r="AA148">
        <f t="shared" si="26"/>
        <v>0.05113092648977817</v>
      </c>
    </row>
    <row r="149" spans="1:27" ht="12">
      <c r="A149" s="1" t="s">
        <v>188</v>
      </c>
      <c r="B149" s="1" t="s">
        <v>198</v>
      </c>
      <c r="C149" s="2" t="s">
        <v>52</v>
      </c>
      <c r="D149" s="1">
        <v>4.05</v>
      </c>
      <c r="E149">
        <v>92.5</v>
      </c>
      <c r="F149">
        <v>7.5</v>
      </c>
      <c r="G149">
        <v>0</v>
      </c>
      <c r="H149" s="1" t="s">
        <v>143</v>
      </c>
      <c r="I149" s="1">
        <v>0</v>
      </c>
      <c r="J149">
        <v>123.8</v>
      </c>
      <c r="K149">
        <f t="shared" si="18"/>
        <v>0.15444111776447106</v>
      </c>
      <c r="L149">
        <v>27.87</v>
      </c>
      <c r="M149">
        <f t="shared" si="19"/>
        <v>0.05732208967503085</v>
      </c>
      <c r="N149">
        <v>5.999</v>
      </c>
      <c r="O149">
        <f t="shared" si="20"/>
        <v>0.009685179205682919</v>
      </c>
      <c r="P149">
        <v>61.1</v>
      </c>
      <c r="Q149">
        <f t="shared" si="21"/>
        <v>0.07813299232736574</v>
      </c>
      <c r="R149">
        <v>12.09</v>
      </c>
      <c r="S149">
        <f t="shared" si="22"/>
        <v>0.009244532803180914</v>
      </c>
      <c r="T149">
        <v>5.893</v>
      </c>
      <c r="U149">
        <f t="shared" si="23"/>
        <v>0.0053631234073534765</v>
      </c>
      <c r="V149">
        <v>0</v>
      </c>
      <c r="W149">
        <f t="shared" si="24"/>
        <v>0</v>
      </c>
      <c r="X149">
        <v>2.394</v>
      </c>
      <c r="Y149">
        <f t="shared" si="25"/>
        <v>0.011073080481036078</v>
      </c>
      <c r="Z149">
        <v>23.33</v>
      </c>
      <c r="AA149">
        <f t="shared" si="26"/>
        <v>0.05073945193562419</v>
      </c>
    </row>
    <row r="150" spans="1:27" ht="12">
      <c r="A150" s="1" t="s">
        <v>188</v>
      </c>
      <c r="B150" s="1" t="s">
        <v>198</v>
      </c>
      <c r="C150" s="2" t="s">
        <v>53</v>
      </c>
      <c r="D150" s="1">
        <v>4.36</v>
      </c>
      <c r="E150">
        <v>88.75</v>
      </c>
      <c r="F150">
        <v>11.25</v>
      </c>
      <c r="G150">
        <v>0</v>
      </c>
      <c r="H150" s="1" t="s">
        <v>143</v>
      </c>
      <c r="I150" s="1">
        <v>1</v>
      </c>
      <c r="J150">
        <v>123.1</v>
      </c>
      <c r="K150">
        <f t="shared" si="18"/>
        <v>0.15356786427145708</v>
      </c>
      <c r="L150">
        <v>58.89</v>
      </c>
      <c r="M150">
        <f t="shared" si="19"/>
        <v>0.12112299465240642</v>
      </c>
      <c r="N150">
        <v>7.808</v>
      </c>
      <c r="O150">
        <f t="shared" si="20"/>
        <v>0.012605747497578302</v>
      </c>
      <c r="P150">
        <v>68.61</v>
      </c>
      <c r="Q150">
        <f t="shared" si="21"/>
        <v>0.08773657289002558</v>
      </c>
      <c r="R150">
        <v>16.12</v>
      </c>
      <c r="S150">
        <f t="shared" si="22"/>
        <v>0.012326043737574554</v>
      </c>
      <c r="T150">
        <v>7.857</v>
      </c>
      <c r="U150">
        <f t="shared" si="23"/>
        <v>0.007150527848562068</v>
      </c>
      <c r="V150">
        <v>0</v>
      </c>
      <c r="W150">
        <f t="shared" si="24"/>
        <v>0</v>
      </c>
      <c r="X150">
        <v>3.309</v>
      </c>
      <c r="Y150">
        <f t="shared" si="25"/>
        <v>0.01530527289546716</v>
      </c>
      <c r="Z150">
        <v>27.36</v>
      </c>
      <c r="AA150">
        <f t="shared" si="26"/>
        <v>0.05950413223140496</v>
      </c>
    </row>
    <row r="151" spans="1:27" ht="12">
      <c r="A151" s="1" t="s">
        <v>188</v>
      </c>
      <c r="B151" s="1" t="s">
        <v>198</v>
      </c>
      <c r="C151" s="2" t="s">
        <v>54</v>
      </c>
      <c r="D151" s="1">
        <v>4.09</v>
      </c>
      <c r="E151">
        <v>82.5</v>
      </c>
      <c r="F151">
        <v>6.25</v>
      </c>
      <c r="G151">
        <v>11.25</v>
      </c>
      <c r="H151" s="1" t="s">
        <v>122</v>
      </c>
      <c r="I151" s="1">
        <v>1</v>
      </c>
      <c r="J151">
        <v>72.33</v>
      </c>
      <c r="K151">
        <f t="shared" si="18"/>
        <v>0.09023203592814372</v>
      </c>
      <c r="L151">
        <v>25.28</v>
      </c>
      <c r="M151">
        <f t="shared" si="19"/>
        <v>0.051995063759769644</v>
      </c>
      <c r="N151">
        <v>0</v>
      </c>
      <c r="O151">
        <f t="shared" si="20"/>
        <v>0</v>
      </c>
      <c r="P151">
        <v>46.16</v>
      </c>
      <c r="Q151">
        <f t="shared" si="21"/>
        <v>0.05902813299232736</v>
      </c>
      <c r="R151">
        <v>10.97</v>
      </c>
      <c r="S151">
        <f t="shared" si="22"/>
        <v>0.008388132742009481</v>
      </c>
      <c r="T151">
        <v>0.8403</v>
      </c>
      <c r="U151">
        <f t="shared" si="23"/>
        <v>0.0007647433563887879</v>
      </c>
      <c r="V151">
        <v>0</v>
      </c>
      <c r="W151">
        <f t="shared" si="24"/>
        <v>0</v>
      </c>
      <c r="X151">
        <v>3.047</v>
      </c>
      <c r="Y151">
        <f t="shared" si="25"/>
        <v>0.014093432007400555</v>
      </c>
      <c r="Z151">
        <v>30.18</v>
      </c>
      <c r="AA151">
        <f t="shared" si="26"/>
        <v>0.06563723357981732</v>
      </c>
    </row>
    <row r="152" spans="1:27" ht="12">
      <c r="A152" s="1" t="s">
        <v>188</v>
      </c>
      <c r="B152" s="1" t="s">
        <v>198</v>
      </c>
      <c r="C152" s="2" t="s">
        <v>208</v>
      </c>
      <c r="D152" s="1">
        <v>4.33</v>
      </c>
      <c r="E152">
        <v>62.5</v>
      </c>
      <c r="F152">
        <v>10</v>
      </c>
      <c r="G152">
        <v>27.5</v>
      </c>
      <c r="H152" s="1" t="s">
        <v>90</v>
      </c>
      <c r="I152" s="1">
        <v>20</v>
      </c>
      <c r="J152">
        <v>101.1</v>
      </c>
      <c r="K152">
        <f t="shared" si="18"/>
        <v>0.12612275449101795</v>
      </c>
      <c r="L152">
        <v>40.1</v>
      </c>
      <c r="M152">
        <f t="shared" si="19"/>
        <v>0.08247634718222954</v>
      </c>
      <c r="N152">
        <v>0.3191</v>
      </c>
      <c r="O152">
        <f t="shared" si="20"/>
        <v>0.0005151759767516952</v>
      </c>
      <c r="P152">
        <v>90.46</v>
      </c>
      <c r="Q152">
        <f t="shared" si="21"/>
        <v>0.11567774936061381</v>
      </c>
      <c r="R152">
        <v>14.1</v>
      </c>
      <c r="S152">
        <f t="shared" si="22"/>
        <v>0.010781465055818932</v>
      </c>
      <c r="T152">
        <v>5.893</v>
      </c>
      <c r="U152">
        <f t="shared" si="23"/>
        <v>0.0053631234073534765</v>
      </c>
      <c r="V152">
        <v>1.155</v>
      </c>
      <c r="W152">
        <f t="shared" si="24"/>
        <v>0.0009087332808811959</v>
      </c>
      <c r="X152">
        <v>2.699</v>
      </c>
      <c r="Y152">
        <f t="shared" si="25"/>
        <v>0.012483811285846438</v>
      </c>
      <c r="Z152">
        <v>39.12</v>
      </c>
      <c r="AA152">
        <f t="shared" si="26"/>
        <v>0.08508046976946498</v>
      </c>
    </row>
    <row r="153" spans="1:27" ht="12">
      <c r="A153" s="1" t="s">
        <v>188</v>
      </c>
      <c r="B153" s="1" t="s">
        <v>198</v>
      </c>
      <c r="C153" s="2" t="s">
        <v>209</v>
      </c>
      <c r="D153" s="1">
        <v>3.94</v>
      </c>
      <c r="E153">
        <v>67.5</v>
      </c>
      <c r="F153">
        <v>13.75</v>
      </c>
      <c r="G153">
        <v>18.75</v>
      </c>
      <c r="H153" s="1" t="s">
        <v>85</v>
      </c>
      <c r="I153" s="1">
        <v>24</v>
      </c>
      <c r="J153">
        <v>85.74</v>
      </c>
      <c r="K153">
        <f t="shared" si="18"/>
        <v>0.10696107784431137</v>
      </c>
      <c r="L153">
        <v>29.25</v>
      </c>
      <c r="M153">
        <f t="shared" si="19"/>
        <v>0.06016042780748663</v>
      </c>
      <c r="N153">
        <v>0</v>
      </c>
      <c r="O153">
        <f t="shared" si="20"/>
        <v>0</v>
      </c>
      <c r="P153">
        <v>55.92</v>
      </c>
      <c r="Q153">
        <f t="shared" si="21"/>
        <v>0.07150895140664962</v>
      </c>
      <c r="R153">
        <v>10.74</v>
      </c>
      <c r="S153">
        <f t="shared" si="22"/>
        <v>0.008212264872304633</v>
      </c>
      <c r="T153">
        <v>1.963</v>
      </c>
      <c r="U153">
        <f t="shared" si="23"/>
        <v>0.0017864943574808884</v>
      </c>
      <c r="V153">
        <v>0.045</v>
      </c>
      <c r="W153">
        <f t="shared" si="24"/>
        <v>3.5405192761605035E-05</v>
      </c>
      <c r="X153">
        <v>2.83</v>
      </c>
      <c r="Y153">
        <f t="shared" si="25"/>
        <v>0.013089731729879742</v>
      </c>
      <c r="Z153">
        <v>30.22</v>
      </c>
      <c r="AA153">
        <f t="shared" si="26"/>
        <v>0.06572422792518487</v>
      </c>
    </row>
    <row r="154" spans="1:27" ht="12">
      <c r="A154" s="1" t="s">
        <v>188</v>
      </c>
      <c r="B154" s="1" t="s">
        <v>198</v>
      </c>
      <c r="C154" s="2" t="s">
        <v>210</v>
      </c>
      <c r="D154" s="1">
        <v>4.49</v>
      </c>
      <c r="E154">
        <v>80</v>
      </c>
      <c r="F154">
        <v>8.75</v>
      </c>
      <c r="G154">
        <v>11.25</v>
      </c>
      <c r="H154" s="1" t="s">
        <v>85</v>
      </c>
      <c r="I154" s="1">
        <v>5</v>
      </c>
      <c r="J154">
        <v>73.41</v>
      </c>
      <c r="K154">
        <f t="shared" si="18"/>
        <v>0.09157934131736527</v>
      </c>
      <c r="L154">
        <v>23.49</v>
      </c>
      <c r="M154">
        <f t="shared" si="19"/>
        <v>0.04831345125462772</v>
      </c>
      <c r="N154">
        <v>0</v>
      </c>
      <c r="O154">
        <f t="shared" si="20"/>
        <v>0</v>
      </c>
      <c r="P154">
        <v>48.57</v>
      </c>
      <c r="Q154">
        <f t="shared" si="21"/>
        <v>0.06210997442455243</v>
      </c>
      <c r="R154">
        <v>11.08</v>
      </c>
      <c r="S154">
        <f t="shared" si="22"/>
        <v>0.008472243462303105</v>
      </c>
      <c r="T154">
        <v>0.5596</v>
      </c>
      <c r="U154">
        <f t="shared" si="23"/>
        <v>0.0005092828540225701</v>
      </c>
      <c r="V154">
        <v>0</v>
      </c>
      <c r="W154">
        <f t="shared" si="24"/>
        <v>0</v>
      </c>
      <c r="X154">
        <v>2.83</v>
      </c>
      <c r="Y154">
        <f t="shared" si="25"/>
        <v>0.013089731729879742</v>
      </c>
      <c r="Z154">
        <v>24.64</v>
      </c>
      <c r="AA154">
        <f t="shared" si="26"/>
        <v>0.05358851674641149</v>
      </c>
    </row>
    <row r="155" spans="1:27" ht="12">
      <c r="A155" s="1" t="s">
        <v>188</v>
      </c>
      <c r="B155" s="1" t="s">
        <v>198</v>
      </c>
      <c r="C155" s="2" t="s">
        <v>211</v>
      </c>
      <c r="D155" s="1">
        <v>4.14</v>
      </c>
      <c r="E155">
        <v>85</v>
      </c>
      <c r="F155">
        <v>6.25</v>
      </c>
      <c r="G155">
        <v>8.75</v>
      </c>
      <c r="H155" s="1" t="s">
        <v>122</v>
      </c>
      <c r="I155" s="1">
        <v>1</v>
      </c>
      <c r="J155">
        <v>79.89</v>
      </c>
      <c r="K155">
        <f t="shared" si="18"/>
        <v>0.09966317365269461</v>
      </c>
      <c r="L155">
        <v>24.86</v>
      </c>
      <c r="M155">
        <f t="shared" si="19"/>
        <v>0.05113122171945701</v>
      </c>
      <c r="N155">
        <v>0</v>
      </c>
      <c r="O155">
        <f t="shared" si="20"/>
        <v>0</v>
      </c>
      <c r="P155">
        <v>43.83</v>
      </c>
      <c r="Q155">
        <f t="shared" si="21"/>
        <v>0.05604859335038363</v>
      </c>
      <c r="R155">
        <v>12.31</v>
      </c>
      <c r="S155">
        <f t="shared" si="22"/>
        <v>0.00941275424376816</v>
      </c>
      <c r="T155">
        <v>1.682</v>
      </c>
      <c r="U155">
        <f t="shared" si="23"/>
        <v>0.0015307608299963596</v>
      </c>
      <c r="V155">
        <v>0</v>
      </c>
      <c r="W155">
        <f t="shared" si="24"/>
        <v>0</v>
      </c>
      <c r="X155">
        <v>3.134</v>
      </c>
      <c r="Y155">
        <f t="shared" si="25"/>
        <v>0.014495837187789084</v>
      </c>
      <c r="Z155">
        <v>27.24</v>
      </c>
      <c r="AA155">
        <f t="shared" si="26"/>
        <v>0.059243149195302304</v>
      </c>
    </row>
    <row r="156" spans="1:27" ht="12">
      <c r="A156" s="1" t="s">
        <v>188</v>
      </c>
      <c r="B156" s="1" t="s">
        <v>199</v>
      </c>
      <c r="C156" s="2" t="s">
        <v>200</v>
      </c>
      <c r="D156" s="1">
        <v>4.07</v>
      </c>
      <c r="E156" s="3">
        <v>29</v>
      </c>
      <c r="F156" s="3">
        <v>22</v>
      </c>
      <c r="G156" s="3">
        <v>49</v>
      </c>
      <c r="H156" s="1" t="s">
        <v>95</v>
      </c>
      <c r="I156" s="1">
        <v>33</v>
      </c>
      <c r="J156" s="4">
        <v>95.2</v>
      </c>
      <c r="K156">
        <f t="shared" si="18"/>
        <v>0.1187624750499002</v>
      </c>
      <c r="L156" s="4">
        <v>71.49</v>
      </c>
      <c r="M156">
        <f t="shared" si="19"/>
        <v>0.14703825586178526</v>
      </c>
      <c r="N156" s="4">
        <v>4.846</v>
      </c>
      <c r="O156">
        <f t="shared" si="20"/>
        <v>0.007823700355182435</v>
      </c>
      <c r="P156" s="4">
        <v>130.5</v>
      </c>
      <c r="Q156">
        <f t="shared" si="21"/>
        <v>0.16687979539641945</v>
      </c>
      <c r="R156" s="4">
        <v>17.84</v>
      </c>
      <c r="S156">
        <f t="shared" si="22"/>
        <v>0.01364122954580211</v>
      </c>
      <c r="T156" s="4">
        <v>14.1</v>
      </c>
      <c r="U156">
        <f t="shared" si="23"/>
        <v>0.012832180560611577</v>
      </c>
      <c r="V156" s="4">
        <v>1.152</v>
      </c>
      <c r="W156">
        <f t="shared" si="24"/>
        <v>0.0009063729346970888</v>
      </c>
      <c r="X156" s="4">
        <v>3.234</v>
      </c>
      <c r="Y156">
        <f t="shared" si="25"/>
        <v>0.014958371877890841</v>
      </c>
      <c r="Z156" s="4">
        <v>31.04</v>
      </c>
      <c r="AA156">
        <f t="shared" si="26"/>
        <v>0.06750761200521967</v>
      </c>
    </row>
    <row r="157" spans="1:27" ht="12">
      <c r="A157" s="1" t="s">
        <v>188</v>
      </c>
      <c r="B157" s="1" t="s">
        <v>199</v>
      </c>
      <c r="C157" s="2" t="s">
        <v>201</v>
      </c>
      <c r="D157" s="1">
        <v>4.25</v>
      </c>
      <c r="E157">
        <v>37.5</v>
      </c>
      <c r="F157">
        <v>31.25</v>
      </c>
      <c r="G157">
        <v>31.25</v>
      </c>
      <c r="H157" s="1" t="s">
        <v>89</v>
      </c>
      <c r="I157" s="1">
        <v>4</v>
      </c>
      <c r="J157" s="4">
        <v>79.88</v>
      </c>
      <c r="K157">
        <f t="shared" si="18"/>
        <v>0.09965069860279441</v>
      </c>
      <c r="L157" s="4">
        <v>43.4</v>
      </c>
      <c r="M157">
        <f t="shared" si="19"/>
        <v>0.08926367749897161</v>
      </c>
      <c r="N157" s="4">
        <v>0.51</v>
      </c>
      <c r="O157">
        <f t="shared" si="20"/>
        <v>0.0008233774620600582</v>
      </c>
      <c r="P157" s="4">
        <v>86.57</v>
      </c>
      <c r="Q157">
        <f t="shared" si="21"/>
        <v>0.11070332480818415</v>
      </c>
      <c r="R157" s="4">
        <v>8.511</v>
      </c>
      <c r="S157">
        <f t="shared" si="22"/>
        <v>0.0065078758219911294</v>
      </c>
      <c r="T157" s="4">
        <v>4.66</v>
      </c>
      <c r="U157">
        <f t="shared" si="23"/>
        <v>0.004240990171095741</v>
      </c>
      <c r="V157" s="4">
        <v>0.248</v>
      </c>
      <c r="W157">
        <f t="shared" si="24"/>
        <v>0.0001951219512195122</v>
      </c>
      <c r="X157" s="4">
        <v>2.612</v>
      </c>
      <c r="Y157">
        <f t="shared" si="25"/>
        <v>0.01208140610545791</v>
      </c>
      <c r="Z157" s="4">
        <v>33.45</v>
      </c>
      <c r="AA157">
        <f t="shared" si="26"/>
        <v>0.07274902131361463</v>
      </c>
    </row>
    <row r="158" spans="1:27" ht="12">
      <c r="A158" s="1" t="s">
        <v>188</v>
      </c>
      <c r="B158" s="1" t="s">
        <v>199</v>
      </c>
      <c r="C158" s="8" t="s">
        <v>286</v>
      </c>
      <c r="D158" s="1">
        <v>4.34</v>
      </c>
      <c r="E158">
        <v>45</v>
      </c>
      <c r="F158">
        <v>22.5</v>
      </c>
      <c r="G158">
        <v>32.5</v>
      </c>
      <c r="H158" s="1" t="s">
        <v>90</v>
      </c>
      <c r="I158" s="1">
        <v>14</v>
      </c>
      <c r="J158">
        <v>373.4</v>
      </c>
      <c r="K158">
        <f t="shared" si="18"/>
        <v>0.46581836327345305</v>
      </c>
      <c r="L158">
        <v>132.7</v>
      </c>
      <c r="M158">
        <f t="shared" si="19"/>
        <v>0.27293294940353763</v>
      </c>
      <c r="N158">
        <v>8.901</v>
      </c>
      <c r="O158">
        <f t="shared" si="20"/>
        <v>0.014370358411365839</v>
      </c>
      <c r="P158">
        <v>131.2</v>
      </c>
      <c r="Q158">
        <f t="shared" si="21"/>
        <v>0.16777493606138108</v>
      </c>
      <c r="R158">
        <v>23.34</v>
      </c>
      <c r="S158">
        <f t="shared" si="22"/>
        <v>0.017846765560483254</v>
      </c>
      <c r="T158">
        <v>59.05</v>
      </c>
      <c r="U158">
        <f t="shared" si="23"/>
        <v>0.05374044412085912</v>
      </c>
      <c r="V158">
        <v>1.282</v>
      </c>
      <c r="W158">
        <f t="shared" si="24"/>
        <v>0.001008654602675059</v>
      </c>
      <c r="X158">
        <v>3.729</v>
      </c>
      <c r="Y158">
        <f t="shared" si="25"/>
        <v>0.017247918593894542</v>
      </c>
      <c r="Z158">
        <v>41.56</v>
      </c>
      <c r="AA158">
        <f t="shared" si="26"/>
        <v>0.09038712483688562</v>
      </c>
    </row>
    <row r="159" spans="1:27" ht="12">
      <c r="A159" s="1" t="s">
        <v>188</v>
      </c>
      <c r="B159" s="1" t="s">
        <v>199</v>
      </c>
      <c r="C159" s="2" t="s">
        <v>202</v>
      </c>
      <c r="D159" s="1">
        <v>4.16</v>
      </c>
      <c r="E159">
        <v>40</v>
      </c>
      <c r="F159">
        <v>27.5</v>
      </c>
      <c r="G159">
        <v>32.5</v>
      </c>
      <c r="H159" s="1" t="s">
        <v>89</v>
      </c>
      <c r="I159" s="1">
        <v>23</v>
      </c>
      <c r="J159">
        <v>75.39</v>
      </c>
      <c r="K159">
        <f t="shared" si="18"/>
        <v>0.09404940119760478</v>
      </c>
      <c r="L159">
        <v>47.84</v>
      </c>
      <c r="M159">
        <f t="shared" si="19"/>
        <v>0.0983957219251337</v>
      </c>
      <c r="N159">
        <v>2.368</v>
      </c>
      <c r="O159">
        <f t="shared" si="20"/>
        <v>0.003823054568937682</v>
      </c>
      <c r="P159">
        <v>100.48</v>
      </c>
      <c r="Q159">
        <f t="shared" si="21"/>
        <v>0.1284910485933504</v>
      </c>
      <c r="R159">
        <v>12.18</v>
      </c>
      <c r="S159">
        <f t="shared" si="22"/>
        <v>0.009313350665239332</v>
      </c>
      <c r="T159">
        <v>13.63</v>
      </c>
      <c r="U159">
        <f t="shared" si="23"/>
        <v>0.012404441208591192</v>
      </c>
      <c r="V159">
        <v>0.3484</v>
      </c>
      <c r="W159">
        <f t="shared" si="24"/>
        <v>0.00027411487018095984</v>
      </c>
      <c r="X159">
        <v>2.341</v>
      </c>
      <c r="Y159">
        <f t="shared" si="25"/>
        <v>0.010827937095282148</v>
      </c>
      <c r="Z159">
        <v>22.4</v>
      </c>
      <c r="AA159">
        <f t="shared" si="26"/>
        <v>0.04871683340582862</v>
      </c>
    </row>
    <row r="160" spans="1:27" ht="12">
      <c r="A160" s="1" t="s">
        <v>188</v>
      </c>
      <c r="B160" s="1" t="s">
        <v>199</v>
      </c>
      <c r="C160" s="2" t="s">
        <v>203</v>
      </c>
      <c r="D160" s="1">
        <v>3.98</v>
      </c>
      <c r="E160">
        <v>38.75</v>
      </c>
      <c r="F160">
        <v>18.75</v>
      </c>
      <c r="G160">
        <v>42.5</v>
      </c>
      <c r="H160" s="1" t="s">
        <v>95</v>
      </c>
      <c r="I160" s="1">
        <v>10</v>
      </c>
      <c r="J160">
        <v>94.27</v>
      </c>
      <c r="K160">
        <f t="shared" si="18"/>
        <v>0.11760229540918163</v>
      </c>
      <c r="L160">
        <v>50.84</v>
      </c>
      <c r="M160">
        <f t="shared" si="19"/>
        <v>0.10456602221308105</v>
      </c>
      <c r="N160">
        <v>3.732</v>
      </c>
      <c r="O160">
        <f t="shared" si="20"/>
        <v>0.006025185663545368</v>
      </c>
      <c r="P160">
        <v>118.2</v>
      </c>
      <c r="Q160">
        <f t="shared" si="21"/>
        <v>0.151150895140665</v>
      </c>
      <c r="R160">
        <v>12.95</v>
      </c>
      <c r="S160">
        <f t="shared" si="22"/>
        <v>0.009902125707294693</v>
      </c>
      <c r="T160">
        <v>10.25</v>
      </c>
      <c r="U160">
        <f t="shared" si="23"/>
        <v>0.009328358208955225</v>
      </c>
      <c r="V160">
        <v>1.635</v>
      </c>
      <c r="W160">
        <f t="shared" si="24"/>
        <v>0.0012863886703383164</v>
      </c>
      <c r="X160">
        <v>1.921</v>
      </c>
      <c r="Y160">
        <f t="shared" si="25"/>
        <v>0.008885291396854764</v>
      </c>
      <c r="Z160">
        <v>35.8</v>
      </c>
      <c r="AA160">
        <f t="shared" si="26"/>
        <v>0.07785993910395825</v>
      </c>
    </row>
    <row r="161" spans="1:27" ht="12">
      <c r="A161" s="1" t="s">
        <v>188</v>
      </c>
      <c r="B161" s="1" t="s">
        <v>199</v>
      </c>
      <c r="C161" s="2" t="s">
        <v>204</v>
      </c>
      <c r="D161" s="1">
        <v>4.13</v>
      </c>
      <c r="E161">
        <v>42.5</v>
      </c>
      <c r="F161">
        <v>35</v>
      </c>
      <c r="G161">
        <v>22.5</v>
      </c>
      <c r="H161" s="1" t="s">
        <v>156</v>
      </c>
      <c r="I161" s="1">
        <v>15</v>
      </c>
      <c r="J161">
        <v>98.96</v>
      </c>
      <c r="K161">
        <f t="shared" si="18"/>
        <v>0.12345309381237524</v>
      </c>
      <c r="L161">
        <v>63.94</v>
      </c>
      <c r="M161">
        <f t="shared" si="19"/>
        <v>0.13150966680378445</v>
      </c>
      <c r="N161">
        <v>6.992</v>
      </c>
      <c r="O161">
        <f t="shared" si="20"/>
        <v>0.01128834355828221</v>
      </c>
      <c r="P161">
        <v>107.7</v>
      </c>
      <c r="Q161">
        <f t="shared" si="21"/>
        <v>0.13772378516624043</v>
      </c>
      <c r="R161">
        <v>14.33</v>
      </c>
      <c r="S161">
        <f t="shared" si="22"/>
        <v>0.010957332925523781</v>
      </c>
      <c r="T161">
        <v>19.75</v>
      </c>
      <c r="U161">
        <f t="shared" si="23"/>
        <v>0.017974153622133237</v>
      </c>
      <c r="V161">
        <v>1.417</v>
      </c>
      <c r="W161">
        <f t="shared" si="24"/>
        <v>0.001114870180959874</v>
      </c>
      <c r="X161">
        <v>3.217</v>
      </c>
      <c r="Y161">
        <f t="shared" si="25"/>
        <v>0.014879740980573543</v>
      </c>
      <c r="Z161">
        <v>41.91</v>
      </c>
      <c r="AA161">
        <f t="shared" si="26"/>
        <v>0.09114832535885167</v>
      </c>
    </row>
    <row r="162" spans="1:27" ht="12">
      <c r="A162" s="1" t="s">
        <v>188</v>
      </c>
      <c r="B162" s="1" t="s">
        <v>199</v>
      </c>
      <c r="C162" s="2" t="s">
        <v>205</v>
      </c>
      <c r="D162" s="1">
        <v>3.9</v>
      </c>
      <c r="E162" s="3">
        <v>40</v>
      </c>
      <c r="F162" s="3">
        <v>30</v>
      </c>
      <c r="G162" s="3">
        <v>30</v>
      </c>
      <c r="H162" s="1" t="s">
        <v>89</v>
      </c>
      <c r="I162" s="1">
        <v>22</v>
      </c>
      <c r="J162" s="4">
        <v>100.2</v>
      </c>
      <c r="K162">
        <f t="shared" si="18"/>
        <v>0.125</v>
      </c>
      <c r="L162" s="4">
        <v>81.49</v>
      </c>
      <c r="M162">
        <f t="shared" si="19"/>
        <v>0.1676059234882764</v>
      </c>
      <c r="N162" s="4">
        <v>4.851</v>
      </c>
      <c r="O162">
        <f t="shared" si="20"/>
        <v>0.007831772683241848</v>
      </c>
      <c r="P162" s="4">
        <v>132.8</v>
      </c>
      <c r="Q162">
        <f t="shared" si="21"/>
        <v>0.1698209718670077</v>
      </c>
      <c r="R162" s="4">
        <v>13.86</v>
      </c>
      <c r="S162">
        <f t="shared" si="22"/>
        <v>0.010597950756996481</v>
      </c>
      <c r="T162" s="4">
        <v>24.1</v>
      </c>
      <c r="U162">
        <f t="shared" si="23"/>
        <v>0.021933017837641063</v>
      </c>
      <c r="V162" s="4">
        <v>1.05</v>
      </c>
      <c r="W162">
        <f t="shared" si="24"/>
        <v>0.0008261211644374508</v>
      </c>
      <c r="X162" s="4">
        <v>2.374</v>
      </c>
      <c r="Y162">
        <f t="shared" si="25"/>
        <v>0.010980573543015727</v>
      </c>
      <c r="Z162" s="4">
        <v>32.34</v>
      </c>
      <c r="AA162">
        <f t="shared" si="26"/>
        <v>0.07033492822966508</v>
      </c>
    </row>
    <row r="163" spans="1:27" ht="12">
      <c r="A163" s="1" t="s">
        <v>188</v>
      </c>
      <c r="B163" s="1" t="s">
        <v>199</v>
      </c>
      <c r="C163" s="2" t="s">
        <v>206</v>
      </c>
      <c r="D163" s="1">
        <v>4.1</v>
      </c>
      <c r="E163">
        <v>51.25</v>
      </c>
      <c r="F163">
        <v>22.5</v>
      </c>
      <c r="G163">
        <v>26.25</v>
      </c>
      <c r="H163" s="1" t="s">
        <v>90</v>
      </c>
      <c r="I163" s="1">
        <v>12</v>
      </c>
      <c r="J163">
        <v>207</v>
      </c>
      <c r="K163">
        <f t="shared" si="18"/>
        <v>0.25823353293413176</v>
      </c>
      <c r="L163">
        <v>68.5</v>
      </c>
      <c r="M163">
        <f t="shared" si="19"/>
        <v>0.14088852324146442</v>
      </c>
      <c r="N163">
        <v>2.215</v>
      </c>
      <c r="O163">
        <f t="shared" si="20"/>
        <v>0.0035760413303196643</v>
      </c>
      <c r="P163">
        <v>101.9</v>
      </c>
      <c r="Q163">
        <f t="shared" si="21"/>
        <v>0.130306905370844</v>
      </c>
      <c r="R163">
        <v>16.69</v>
      </c>
      <c r="S163">
        <f t="shared" si="22"/>
        <v>0.012761890197277873</v>
      </c>
      <c r="T163">
        <v>15.62</v>
      </c>
      <c r="U163">
        <f t="shared" si="23"/>
        <v>0.014215507826720057</v>
      </c>
      <c r="V163">
        <v>1.105</v>
      </c>
      <c r="W163">
        <f t="shared" si="24"/>
        <v>0.0008693941778127459</v>
      </c>
      <c r="X163">
        <v>1.96</v>
      </c>
      <c r="Y163">
        <f t="shared" si="25"/>
        <v>0.00906567992599445</v>
      </c>
      <c r="Z163">
        <v>50.34</v>
      </c>
      <c r="AA163">
        <f t="shared" si="26"/>
        <v>0.10948238364506309</v>
      </c>
    </row>
    <row r="164" spans="1:27" ht="12">
      <c r="A164" s="1" t="s">
        <v>188</v>
      </c>
      <c r="B164" s="1" t="s">
        <v>199</v>
      </c>
      <c r="C164" s="2" t="s">
        <v>207</v>
      </c>
      <c r="D164" s="1">
        <v>4.43</v>
      </c>
      <c r="E164" s="3">
        <v>60.5</v>
      </c>
      <c r="F164" s="3">
        <v>15</v>
      </c>
      <c r="G164" s="3">
        <v>24.5</v>
      </c>
      <c r="H164" s="1" t="s">
        <v>90</v>
      </c>
      <c r="I164" s="1">
        <v>20</v>
      </c>
      <c r="J164">
        <v>108.17</v>
      </c>
      <c r="K164">
        <f t="shared" si="18"/>
        <v>0.13494261477045907</v>
      </c>
      <c r="L164">
        <v>52.1</v>
      </c>
      <c r="M164">
        <f t="shared" si="19"/>
        <v>0.10715754833401893</v>
      </c>
      <c r="N164">
        <v>0.1922</v>
      </c>
      <c r="O164">
        <f t="shared" si="20"/>
        <v>0.0003103002906038102</v>
      </c>
      <c r="P164">
        <v>97.26</v>
      </c>
      <c r="Q164">
        <f t="shared" si="21"/>
        <v>0.12437340153452688</v>
      </c>
      <c r="R164">
        <v>10.501</v>
      </c>
      <c r="S164">
        <f t="shared" si="22"/>
        <v>0.008029515216393944</v>
      </c>
      <c r="T164">
        <v>14.04</v>
      </c>
      <c r="U164">
        <f t="shared" si="23"/>
        <v>0.0127775755369494</v>
      </c>
      <c r="V164">
        <v>0.2096</v>
      </c>
      <c r="W164">
        <f t="shared" si="24"/>
        <v>0.00016490952006294258</v>
      </c>
      <c r="X164">
        <v>2.612</v>
      </c>
      <c r="Y164">
        <f t="shared" si="25"/>
        <v>0.01208140610545791</v>
      </c>
      <c r="Z164">
        <v>31.23</v>
      </c>
      <c r="AA164">
        <f t="shared" si="26"/>
        <v>0.06792083514571554</v>
      </c>
    </row>
    <row r="165" spans="1:27" ht="12">
      <c r="A165" s="1" t="s">
        <v>189</v>
      </c>
      <c r="B165" s="1" t="s">
        <v>190</v>
      </c>
      <c r="C165" s="1" t="s">
        <v>212</v>
      </c>
      <c r="D165" s="1">
        <v>4.02</v>
      </c>
      <c r="E165">
        <v>46.25</v>
      </c>
      <c r="F165">
        <v>21.25</v>
      </c>
      <c r="G165">
        <v>32.5</v>
      </c>
      <c r="H165" s="1" t="s">
        <v>90</v>
      </c>
      <c r="I165" s="1">
        <v>3</v>
      </c>
      <c r="J165">
        <v>89.2</v>
      </c>
      <c r="K165">
        <f t="shared" si="18"/>
        <v>0.11127744510978044</v>
      </c>
      <c r="L165">
        <v>25.54</v>
      </c>
      <c r="M165">
        <f t="shared" si="19"/>
        <v>0.05252982311805841</v>
      </c>
      <c r="N165">
        <v>0</v>
      </c>
      <c r="O165">
        <f t="shared" si="20"/>
        <v>0</v>
      </c>
      <c r="P165">
        <v>48.49</v>
      </c>
      <c r="Q165">
        <f t="shared" si="21"/>
        <v>0.06200767263427111</v>
      </c>
      <c r="R165">
        <v>9.066</v>
      </c>
      <c r="S165">
        <f t="shared" si="22"/>
        <v>0.006932252638018046</v>
      </c>
      <c r="T165">
        <v>1.683</v>
      </c>
      <c r="U165">
        <f t="shared" si="23"/>
        <v>0.0015316709137240627</v>
      </c>
      <c r="V165">
        <v>0.4446</v>
      </c>
      <c r="W165">
        <f t="shared" si="24"/>
        <v>0.00034980330448465774</v>
      </c>
      <c r="X165">
        <v>1.785</v>
      </c>
      <c r="Y165">
        <f t="shared" si="25"/>
        <v>0.008256244218316373</v>
      </c>
      <c r="Z165">
        <v>31.54</v>
      </c>
      <c r="AA165">
        <f t="shared" si="26"/>
        <v>0.06859504132231405</v>
      </c>
    </row>
    <row r="166" spans="1:27" ht="12">
      <c r="A166" s="1" t="s">
        <v>189</v>
      </c>
      <c r="B166" s="1" t="s">
        <v>190</v>
      </c>
      <c r="C166" s="1" t="s">
        <v>213</v>
      </c>
      <c r="D166" s="1">
        <v>3.92</v>
      </c>
      <c r="E166">
        <v>42.5</v>
      </c>
      <c r="F166">
        <v>16.25</v>
      </c>
      <c r="G166">
        <v>41.25</v>
      </c>
      <c r="H166" s="1" t="s">
        <v>95</v>
      </c>
      <c r="I166" s="1">
        <v>0</v>
      </c>
      <c r="J166">
        <v>89.64</v>
      </c>
      <c r="K166">
        <f t="shared" si="18"/>
        <v>0.11182634730538922</v>
      </c>
      <c r="L166">
        <v>25.54</v>
      </c>
      <c r="M166">
        <f t="shared" si="19"/>
        <v>0.05252982311805841</v>
      </c>
      <c r="N166">
        <v>0</v>
      </c>
      <c r="O166">
        <f t="shared" si="20"/>
        <v>0</v>
      </c>
      <c r="P166">
        <v>53.22</v>
      </c>
      <c r="Q166">
        <f t="shared" si="21"/>
        <v>0.06805626598465474</v>
      </c>
      <c r="R166">
        <v>10.85</v>
      </c>
      <c r="S166">
        <f t="shared" si="22"/>
        <v>0.008296375592598257</v>
      </c>
      <c r="T166">
        <v>1.121</v>
      </c>
      <c r="U166">
        <f t="shared" si="23"/>
        <v>0.0010202038587550054</v>
      </c>
      <c r="V166">
        <v>0.1856</v>
      </c>
      <c r="W166">
        <f t="shared" si="24"/>
        <v>0.00014602675059008653</v>
      </c>
      <c r="X166">
        <v>1.349</v>
      </c>
      <c r="Y166">
        <f t="shared" si="25"/>
        <v>0.00623959296947271</v>
      </c>
      <c r="Z166">
        <v>28.58</v>
      </c>
      <c r="AA166">
        <f t="shared" si="26"/>
        <v>0.06215745976511527</v>
      </c>
    </row>
    <row r="167" spans="1:27" ht="12">
      <c r="A167" s="1" t="s">
        <v>189</v>
      </c>
      <c r="B167" s="1" t="s">
        <v>190</v>
      </c>
      <c r="C167" s="1" t="s">
        <v>214</v>
      </c>
      <c r="D167" s="1">
        <v>3.92</v>
      </c>
      <c r="E167">
        <v>28.75</v>
      </c>
      <c r="F167">
        <v>13.75</v>
      </c>
      <c r="G167">
        <v>57.5</v>
      </c>
      <c r="H167" s="1" t="s">
        <v>95</v>
      </c>
      <c r="I167" s="1">
        <v>3</v>
      </c>
      <c r="J167">
        <v>206.6</v>
      </c>
      <c r="K167">
        <f t="shared" si="18"/>
        <v>0.25773453093812376</v>
      </c>
      <c r="L167">
        <v>80.56</v>
      </c>
      <c r="M167">
        <f t="shared" si="19"/>
        <v>0.16569313039901276</v>
      </c>
      <c r="N167">
        <v>0.7901</v>
      </c>
      <c r="O167">
        <f t="shared" si="20"/>
        <v>0.0012755892799483372</v>
      </c>
      <c r="P167">
        <v>91.57</v>
      </c>
      <c r="Q167">
        <f t="shared" si="21"/>
        <v>0.11709718670076727</v>
      </c>
      <c r="R167">
        <v>14.89</v>
      </c>
      <c r="S167">
        <f t="shared" si="22"/>
        <v>0.011385532956109497</v>
      </c>
      <c r="T167">
        <v>13.75</v>
      </c>
      <c r="U167">
        <f t="shared" si="23"/>
        <v>0.012513651255915545</v>
      </c>
      <c r="V167">
        <v>1.155</v>
      </c>
      <c r="W167">
        <f t="shared" si="24"/>
        <v>0.0009087332808811959</v>
      </c>
      <c r="X167">
        <v>1.219</v>
      </c>
      <c r="Y167">
        <f t="shared" si="25"/>
        <v>0.005638297872340426</v>
      </c>
      <c r="Z167">
        <v>33.41</v>
      </c>
      <c r="AA167">
        <f t="shared" si="26"/>
        <v>0.07266202696824706</v>
      </c>
    </row>
    <row r="168" spans="1:27" ht="12">
      <c r="A168" s="1" t="s">
        <v>189</v>
      </c>
      <c r="B168" s="1" t="s">
        <v>190</v>
      </c>
      <c r="C168" s="1" t="s">
        <v>215</v>
      </c>
      <c r="D168" s="1">
        <v>3.99</v>
      </c>
      <c r="E168">
        <v>22.5</v>
      </c>
      <c r="F168">
        <v>15</v>
      </c>
      <c r="G168">
        <v>62.5</v>
      </c>
      <c r="H168" s="1" t="s">
        <v>95</v>
      </c>
      <c r="I168" s="1">
        <v>2</v>
      </c>
      <c r="J168">
        <v>119.8</v>
      </c>
      <c r="K168">
        <f t="shared" si="18"/>
        <v>0.14945109780439123</v>
      </c>
      <c r="L168">
        <v>60.4</v>
      </c>
      <c r="M168">
        <f t="shared" si="19"/>
        <v>0.12422871246400657</v>
      </c>
      <c r="N168">
        <v>2.205</v>
      </c>
      <c r="O168">
        <f t="shared" si="20"/>
        <v>0.00355989667420084</v>
      </c>
      <c r="P168">
        <v>105.1</v>
      </c>
      <c r="Q168">
        <f t="shared" si="21"/>
        <v>0.13439897698209718</v>
      </c>
      <c r="R168">
        <v>11.42</v>
      </c>
      <c r="S168">
        <f t="shared" si="22"/>
        <v>0.008732222052301576</v>
      </c>
      <c r="T168">
        <v>12.35</v>
      </c>
      <c r="U168">
        <f t="shared" si="23"/>
        <v>0.011239534037131417</v>
      </c>
      <c r="V168">
        <v>0.7406</v>
      </c>
      <c r="W168">
        <f t="shared" si="24"/>
        <v>0.000582690794649882</v>
      </c>
      <c r="X168">
        <v>1.175</v>
      </c>
      <c r="Y168">
        <f t="shared" si="25"/>
        <v>0.005434782608695652</v>
      </c>
      <c r="Z168">
        <v>37.53</v>
      </c>
      <c r="AA168">
        <f t="shared" si="26"/>
        <v>0.08162244454110483</v>
      </c>
    </row>
    <row r="169" spans="1:27" ht="12">
      <c r="A169" s="1" t="s">
        <v>189</v>
      </c>
      <c r="B169" s="1" t="s">
        <v>190</v>
      </c>
      <c r="C169" s="1" t="s">
        <v>216</v>
      </c>
      <c r="D169" s="1">
        <v>4.11</v>
      </c>
      <c r="E169">
        <v>50</v>
      </c>
      <c r="F169">
        <v>20</v>
      </c>
      <c r="G169">
        <v>30</v>
      </c>
      <c r="H169" s="1" t="s">
        <v>90</v>
      </c>
      <c r="I169" s="1">
        <v>1</v>
      </c>
      <c r="J169">
        <v>85.01</v>
      </c>
      <c r="K169">
        <f t="shared" si="18"/>
        <v>0.10605039920159681</v>
      </c>
      <c r="L169">
        <v>31.03</v>
      </c>
      <c r="M169">
        <f t="shared" si="19"/>
        <v>0.06382147264500206</v>
      </c>
      <c r="N169">
        <v>0</v>
      </c>
      <c r="O169">
        <f t="shared" si="20"/>
        <v>0</v>
      </c>
      <c r="P169">
        <v>37.45</v>
      </c>
      <c r="Q169">
        <f t="shared" si="21"/>
        <v>0.04789002557544758</v>
      </c>
      <c r="R169">
        <v>7.276</v>
      </c>
      <c r="S169">
        <f t="shared" si="22"/>
        <v>0.005563541825967273</v>
      </c>
      <c r="T169">
        <v>7.297</v>
      </c>
      <c r="U169">
        <f t="shared" si="23"/>
        <v>0.006640880961048416</v>
      </c>
      <c r="V169">
        <v>0.8146</v>
      </c>
      <c r="W169">
        <f t="shared" si="24"/>
        <v>0.000640912667191188</v>
      </c>
      <c r="X169">
        <v>1.393</v>
      </c>
      <c r="Y169">
        <f t="shared" si="25"/>
        <v>0.006443108233117484</v>
      </c>
      <c r="Z169">
        <v>28</v>
      </c>
      <c r="AA169">
        <f t="shared" si="26"/>
        <v>0.06089604175728578</v>
      </c>
    </row>
    <row r="170" spans="1:27" ht="12">
      <c r="A170" s="1" t="s">
        <v>189</v>
      </c>
      <c r="B170" s="1" t="s">
        <v>190</v>
      </c>
      <c r="C170" s="1" t="s">
        <v>217</v>
      </c>
      <c r="D170" s="1">
        <v>3.84</v>
      </c>
      <c r="E170">
        <v>35</v>
      </c>
      <c r="F170">
        <v>15</v>
      </c>
      <c r="G170">
        <v>50</v>
      </c>
      <c r="H170" s="1" t="s">
        <v>95</v>
      </c>
      <c r="I170" s="1">
        <v>2</v>
      </c>
      <c r="J170">
        <v>135.1</v>
      </c>
      <c r="K170">
        <f t="shared" si="18"/>
        <v>0.1685379241516966</v>
      </c>
      <c r="L170">
        <v>58.75</v>
      </c>
      <c r="M170">
        <f t="shared" si="19"/>
        <v>0.12083504730563553</v>
      </c>
      <c r="N170">
        <v>0.8139</v>
      </c>
      <c r="O170">
        <f t="shared" si="20"/>
        <v>0.0013140135615111398</v>
      </c>
      <c r="P170">
        <v>81.52</v>
      </c>
      <c r="Q170">
        <f t="shared" si="21"/>
        <v>0.10424552429667519</v>
      </c>
      <c r="R170">
        <v>13.65</v>
      </c>
      <c r="S170">
        <f t="shared" si="22"/>
        <v>0.010437375745526839</v>
      </c>
      <c r="T170">
        <v>18.52</v>
      </c>
      <c r="U170">
        <f t="shared" si="23"/>
        <v>0.01685475063705861</v>
      </c>
      <c r="V170">
        <v>0.9848</v>
      </c>
      <c r="W170">
        <f t="shared" si="24"/>
        <v>0.000774822974036192</v>
      </c>
      <c r="X170">
        <v>1.088</v>
      </c>
      <c r="Y170">
        <f t="shared" si="25"/>
        <v>0.0050323774283071235</v>
      </c>
      <c r="Z170">
        <v>30.6</v>
      </c>
      <c r="AA170">
        <f t="shared" si="26"/>
        <v>0.06655067420617661</v>
      </c>
    </row>
    <row r="171" spans="1:27" ht="12">
      <c r="A171" s="1" t="s">
        <v>189</v>
      </c>
      <c r="B171" s="1" t="s">
        <v>190</v>
      </c>
      <c r="C171" s="1" t="s">
        <v>218</v>
      </c>
      <c r="D171" s="1">
        <v>3.96</v>
      </c>
      <c r="E171">
        <v>22.5</v>
      </c>
      <c r="F171">
        <v>10</v>
      </c>
      <c r="G171">
        <v>67.5</v>
      </c>
      <c r="H171" s="1" t="s">
        <v>95</v>
      </c>
      <c r="I171" s="1">
        <v>6</v>
      </c>
      <c r="J171">
        <v>143</v>
      </c>
      <c r="K171">
        <f t="shared" si="18"/>
        <v>0.1783932135728543</v>
      </c>
      <c r="L171">
        <v>76.46</v>
      </c>
      <c r="M171">
        <f t="shared" si="19"/>
        <v>0.15726038667215136</v>
      </c>
      <c r="N171">
        <v>2.948</v>
      </c>
      <c r="O171">
        <f t="shared" si="20"/>
        <v>0.004759444623829513</v>
      </c>
      <c r="P171">
        <v>104</v>
      </c>
      <c r="Q171">
        <f t="shared" si="21"/>
        <v>0.1329923273657289</v>
      </c>
      <c r="R171">
        <v>17.46</v>
      </c>
      <c r="S171">
        <f t="shared" si="22"/>
        <v>0.013350665239333231</v>
      </c>
      <c r="T171">
        <v>11.23</v>
      </c>
      <c r="U171">
        <f t="shared" si="23"/>
        <v>0.010220240262104115</v>
      </c>
      <c r="V171">
        <v>1.636</v>
      </c>
      <c r="W171">
        <f t="shared" si="24"/>
        <v>0.0012871754523996852</v>
      </c>
      <c r="X171">
        <v>0</v>
      </c>
      <c r="Y171">
        <f t="shared" si="25"/>
        <v>0</v>
      </c>
      <c r="Z171">
        <v>35.22</v>
      </c>
      <c r="AA171">
        <f t="shared" si="26"/>
        <v>0.07659852109612876</v>
      </c>
    </row>
    <row r="172" spans="1:27" ht="12">
      <c r="A172" s="1" t="s">
        <v>189</v>
      </c>
      <c r="B172" s="1" t="s">
        <v>190</v>
      </c>
      <c r="C172" s="1" t="s">
        <v>219</v>
      </c>
      <c r="D172" s="1">
        <v>3.72</v>
      </c>
      <c r="E172">
        <v>16.25</v>
      </c>
      <c r="F172">
        <v>16.25</v>
      </c>
      <c r="G172">
        <v>67.5</v>
      </c>
      <c r="H172" s="1" t="s">
        <v>95</v>
      </c>
      <c r="I172" s="1">
        <v>0</v>
      </c>
      <c r="J172">
        <v>131.7</v>
      </c>
      <c r="K172">
        <f t="shared" si="18"/>
        <v>0.16429640718562874</v>
      </c>
      <c r="L172">
        <v>69.19</v>
      </c>
      <c r="M172">
        <f t="shared" si="19"/>
        <v>0.1423076923076923</v>
      </c>
      <c r="N172">
        <v>0</v>
      </c>
      <c r="O172">
        <f t="shared" si="20"/>
        <v>0</v>
      </c>
      <c r="P172">
        <v>105.7</v>
      </c>
      <c r="Q172">
        <f t="shared" si="21"/>
        <v>0.1351662404092072</v>
      </c>
      <c r="R172">
        <v>15.67</v>
      </c>
      <c r="S172">
        <f t="shared" si="22"/>
        <v>0.011981954427282459</v>
      </c>
      <c r="T172">
        <v>13.47</v>
      </c>
      <c r="U172">
        <f t="shared" si="23"/>
        <v>0.012258827812158719</v>
      </c>
      <c r="V172">
        <v>2.761</v>
      </c>
      <c r="W172">
        <f t="shared" si="24"/>
        <v>0.0021723052714398114</v>
      </c>
      <c r="X172">
        <v>0.8268</v>
      </c>
      <c r="Y172">
        <f t="shared" si="25"/>
        <v>0.003824236817761332</v>
      </c>
      <c r="Z172">
        <v>40.19</v>
      </c>
      <c r="AA172">
        <f t="shared" si="26"/>
        <v>0.08740756850804698</v>
      </c>
    </row>
    <row r="173" spans="1:27" ht="12">
      <c r="A173" s="1" t="s">
        <v>189</v>
      </c>
      <c r="B173" s="1" t="s">
        <v>190</v>
      </c>
      <c r="C173" s="1" t="s">
        <v>220</v>
      </c>
      <c r="D173" s="1">
        <v>3.83</v>
      </c>
      <c r="E173">
        <v>17.5</v>
      </c>
      <c r="F173">
        <v>22.5</v>
      </c>
      <c r="G173">
        <v>60</v>
      </c>
      <c r="H173" s="1" t="s">
        <v>95</v>
      </c>
      <c r="I173" s="1">
        <v>1</v>
      </c>
      <c r="J173">
        <v>154.5</v>
      </c>
      <c r="K173">
        <f t="shared" si="18"/>
        <v>0.19273952095808383</v>
      </c>
      <c r="L173">
        <v>53.53</v>
      </c>
      <c r="M173">
        <f t="shared" si="19"/>
        <v>0.11009872480460715</v>
      </c>
      <c r="N173">
        <v>1.561</v>
      </c>
      <c r="O173">
        <f t="shared" si="20"/>
        <v>0.002520180820148531</v>
      </c>
      <c r="P173">
        <v>96.08</v>
      </c>
      <c r="Q173">
        <f t="shared" si="21"/>
        <v>0.12286445012787725</v>
      </c>
      <c r="R173">
        <v>11.75</v>
      </c>
      <c r="S173">
        <f t="shared" si="22"/>
        <v>0.008984554213182444</v>
      </c>
      <c r="T173">
        <v>8.138</v>
      </c>
      <c r="U173">
        <f t="shared" si="23"/>
        <v>0.0074062613760465966</v>
      </c>
      <c r="V173">
        <v>1.777</v>
      </c>
      <c r="W173">
        <f t="shared" si="24"/>
        <v>0.0013981117230527143</v>
      </c>
      <c r="X173">
        <v>0</v>
      </c>
      <c r="Y173">
        <f t="shared" si="25"/>
        <v>0</v>
      </c>
      <c r="Z173">
        <v>29.92</v>
      </c>
      <c r="AA173">
        <f t="shared" si="26"/>
        <v>0.06507177033492824</v>
      </c>
    </row>
    <row r="174" spans="1:27" ht="12">
      <c r="A174" s="1" t="s">
        <v>189</v>
      </c>
      <c r="B174" s="1" t="s">
        <v>190</v>
      </c>
      <c r="C174" s="1" t="s">
        <v>221</v>
      </c>
      <c r="D174" s="1">
        <v>4.15</v>
      </c>
      <c r="E174">
        <v>25</v>
      </c>
      <c r="F174">
        <v>22.5</v>
      </c>
      <c r="G174">
        <v>52.5</v>
      </c>
      <c r="H174" s="1" t="s">
        <v>95</v>
      </c>
      <c r="I174" s="1">
        <v>1</v>
      </c>
      <c r="J174">
        <v>117.1</v>
      </c>
      <c r="K174">
        <f t="shared" si="18"/>
        <v>0.1460828343313373</v>
      </c>
      <c r="L174">
        <v>69.73</v>
      </c>
      <c r="M174">
        <f t="shared" si="19"/>
        <v>0.14341834635952283</v>
      </c>
      <c r="N174">
        <v>2.618</v>
      </c>
      <c r="O174">
        <f t="shared" si="20"/>
        <v>0.004226670971908299</v>
      </c>
      <c r="P174">
        <v>91.13</v>
      </c>
      <c r="Q174">
        <f t="shared" si="21"/>
        <v>0.11653452685421996</v>
      </c>
      <c r="R174">
        <v>8.288</v>
      </c>
      <c r="S174">
        <f t="shared" si="22"/>
        <v>0.006337360452668604</v>
      </c>
      <c r="T174">
        <v>33.96</v>
      </c>
      <c r="U174">
        <f t="shared" si="23"/>
        <v>0.030906443392792138</v>
      </c>
      <c r="V174">
        <v>0.9256</v>
      </c>
      <c r="W174">
        <f t="shared" si="24"/>
        <v>0.0007282454760031471</v>
      </c>
      <c r="X174">
        <v>2.002</v>
      </c>
      <c r="Y174">
        <f t="shared" si="25"/>
        <v>0.009259944495837186</v>
      </c>
      <c r="Z174">
        <v>33.81</v>
      </c>
      <c r="AA174">
        <f t="shared" si="26"/>
        <v>0.07353197042192258</v>
      </c>
    </row>
    <row r="175" spans="1:27" ht="12">
      <c r="A175" s="1" t="s">
        <v>189</v>
      </c>
      <c r="B175" s="1" t="s">
        <v>190</v>
      </c>
      <c r="C175" s="1" t="s">
        <v>222</v>
      </c>
      <c r="D175" s="1">
        <v>4.41</v>
      </c>
      <c r="E175">
        <v>37.5</v>
      </c>
      <c r="F175">
        <v>31.25</v>
      </c>
      <c r="G175">
        <v>31.25</v>
      </c>
      <c r="H175" s="1" t="s">
        <v>89</v>
      </c>
      <c r="I175" s="1">
        <v>11</v>
      </c>
      <c r="J175">
        <v>111.9</v>
      </c>
      <c r="K175">
        <f t="shared" si="18"/>
        <v>0.13959580838323354</v>
      </c>
      <c r="L175">
        <v>54.63</v>
      </c>
      <c r="M175">
        <f t="shared" si="19"/>
        <v>0.11236116824352119</v>
      </c>
      <c r="N175">
        <v>1.297</v>
      </c>
      <c r="O175">
        <f t="shared" si="20"/>
        <v>0.00209396189861156</v>
      </c>
      <c r="P175">
        <v>59.67</v>
      </c>
      <c r="Q175">
        <f t="shared" si="21"/>
        <v>0.07630434782608697</v>
      </c>
      <c r="R175">
        <v>9.624</v>
      </c>
      <c r="S175">
        <f t="shared" si="22"/>
        <v>0.007358923382780242</v>
      </c>
      <c r="T175">
        <v>70.74</v>
      </c>
      <c r="U175">
        <f t="shared" si="23"/>
        <v>0.06437932289770659</v>
      </c>
      <c r="V175">
        <v>0.7184</v>
      </c>
      <c r="W175">
        <f t="shared" si="24"/>
        <v>0.0005652242328874902</v>
      </c>
      <c r="X175">
        <v>2.002</v>
      </c>
      <c r="Y175">
        <f t="shared" si="25"/>
        <v>0.009259944495837186</v>
      </c>
      <c r="Z175">
        <v>31.41</v>
      </c>
      <c r="AA175">
        <f t="shared" si="26"/>
        <v>0.06831230969986951</v>
      </c>
    </row>
    <row r="176" spans="1:27" ht="12">
      <c r="A176" s="1" t="s">
        <v>189</v>
      </c>
      <c r="B176" s="1" t="s">
        <v>190</v>
      </c>
      <c r="C176" s="1" t="s">
        <v>223</v>
      </c>
      <c r="D176" s="1">
        <v>3.95</v>
      </c>
      <c r="E176">
        <v>21.25</v>
      </c>
      <c r="F176">
        <v>20</v>
      </c>
      <c r="G176">
        <v>58.75</v>
      </c>
      <c r="H176" s="1" t="s">
        <v>95</v>
      </c>
      <c r="I176" s="1">
        <v>0</v>
      </c>
      <c r="J176">
        <v>144.1</v>
      </c>
      <c r="K176">
        <f t="shared" si="18"/>
        <v>0.17976546906187624</v>
      </c>
      <c r="L176">
        <v>75.61</v>
      </c>
      <c r="M176">
        <f t="shared" si="19"/>
        <v>0.15551213492389962</v>
      </c>
      <c r="N176">
        <v>0</v>
      </c>
      <c r="O176">
        <f t="shared" si="20"/>
        <v>0</v>
      </c>
      <c r="P176">
        <v>78.44</v>
      </c>
      <c r="Q176">
        <f t="shared" si="21"/>
        <v>0.100306905370844</v>
      </c>
      <c r="R176">
        <v>5.823</v>
      </c>
      <c r="S176">
        <f t="shared" si="22"/>
        <v>0.0044525156751796914</v>
      </c>
      <c r="T176">
        <v>105.3</v>
      </c>
      <c r="U176">
        <f t="shared" si="23"/>
        <v>0.0958318165271205</v>
      </c>
      <c r="V176">
        <v>0.9404</v>
      </c>
      <c r="W176">
        <f t="shared" si="24"/>
        <v>0.0007398898505114083</v>
      </c>
      <c r="X176">
        <v>1.915</v>
      </c>
      <c r="Y176">
        <f t="shared" si="25"/>
        <v>0.00885753931544866</v>
      </c>
      <c r="Z176">
        <v>40.06</v>
      </c>
      <c r="AA176">
        <f t="shared" si="26"/>
        <v>0.08712483688560245</v>
      </c>
    </row>
    <row r="177" spans="1:27" ht="12">
      <c r="A177" s="1" t="s">
        <v>189</v>
      </c>
      <c r="B177" s="1" t="s">
        <v>190</v>
      </c>
      <c r="C177" s="1" t="s">
        <v>224</v>
      </c>
      <c r="D177" s="1">
        <v>4.35</v>
      </c>
      <c r="E177">
        <v>18.75</v>
      </c>
      <c r="F177">
        <v>15</v>
      </c>
      <c r="G177">
        <v>66.25</v>
      </c>
      <c r="H177" s="1" t="s">
        <v>95</v>
      </c>
      <c r="I177" s="1">
        <v>0</v>
      </c>
      <c r="J177">
        <v>254.2</v>
      </c>
      <c r="K177">
        <f t="shared" si="18"/>
        <v>0.3171157684630738</v>
      </c>
      <c r="L177">
        <v>79.44</v>
      </c>
      <c r="M177">
        <f t="shared" si="19"/>
        <v>0.16338955162484572</v>
      </c>
      <c r="N177">
        <v>0</v>
      </c>
      <c r="O177">
        <f t="shared" si="20"/>
        <v>0</v>
      </c>
      <c r="P177">
        <v>68.96</v>
      </c>
      <c r="Q177">
        <f t="shared" si="21"/>
        <v>0.0881841432225064</v>
      </c>
      <c r="R177">
        <v>7.172</v>
      </c>
      <c r="S177">
        <f t="shared" si="22"/>
        <v>0.005484018963144211</v>
      </c>
      <c r="T177">
        <v>35.65</v>
      </c>
      <c r="U177">
        <f t="shared" si="23"/>
        <v>0.03244448489261012</v>
      </c>
      <c r="V177">
        <v>1.384</v>
      </c>
      <c r="W177">
        <f t="shared" si="24"/>
        <v>0.001088906372934697</v>
      </c>
      <c r="X177">
        <v>2.264</v>
      </c>
      <c r="Y177">
        <f t="shared" si="25"/>
        <v>0.010471785383903792</v>
      </c>
      <c r="Z177">
        <v>39.73</v>
      </c>
      <c r="AA177">
        <f t="shared" si="26"/>
        <v>0.08640713353632014</v>
      </c>
    </row>
    <row r="178" spans="1:27" ht="12">
      <c r="A178" s="1" t="s">
        <v>189</v>
      </c>
      <c r="B178" s="1" t="s">
        <v>190</v>
      </c>
      <c r="C178" s="1" t="s">
        <v>225</v>
      </c>
      <c r="D178" s="1">
        <v>3.98</v>
      </c>
      <c r="E178">
        <v>23.75</v>
      </c>
      <c r="F178">
        <v>26.25</v>
      </c>
      <c r="G178">
        <v>50</v>
      </c>
      <c r="H178" s="1" t="s">
        <v>95</v>
      </c>
      <c r="I178" s="1">
        <v>2</v>
      </c>
      <c r="J178">
        <v>228.8</v>
      </c>
      <c r="K178">
        <f t="shared" si="18"/>
        <v>0.28542914171656686</v>
      </c>
      <c r="L178">
        <v>70.25</v>
      </c>
      <c r="M178">
        <f t="shared" si="19"/>
        <v>0.14448786507610037</v>
      </c>
      <c r="N178">
        <v>0</v>
      </c>
      <c r="O178">
        <f t="shared" si="20"/>
        <v>0</v>
      </c>
      <c r="P178">
        <v>68.66</v>
      </c>
      <c r="Q178">
        <f t="shared" si="21"/>
        <v>0.0878005115089514</v>
      </c>
      <c r="R178">
        <v>7.282</v>
      </c>
      <c r="S178">
        <f t="shared" si="22"/>
        <v>0.005568129683437835</v>
      </c>
      <c r="T178">
        <v>41.54</v>
      </c>
      <c r="U178">
        <f t="shared" si="23"/>
        <v>0.03780487804878049</v>
      </c>
      <c r="V178">
        <v>0.933</v>
      </c>
      <c r="W178">
        <f t="shared" si="24"/>
        <v>0.0007340676632572778</v>
      </c>
      <c r="X178">
        <v>2.133</v>
      </c>
      <c r="Y178">
        <f t="shared" si="25"/>
        <v>0.00986586493987049</v>
      </c>
      <c r="Z178">
        <v>41.36</v>
      </c>
      <c r="AA178">
        <f t="shared" si="26"/>
        <v>0.08995215311004785</v>
      </c>
    </row>
    <row r="179" spans="1:27" ht="12">
      <c r="A179" s="1" t="s">
        <v>189</v>
      </c>
      <c r="B179" s="1" t="s">
        <v>190</v>
      </c>
      <c r="C179" s="1" t="s">
        <v>226</v>
      </c>
      <c r="D179" s="1">
        <v>3.99</v>
      </c>
      <c r="E179">
        <v>25</v>
      </c>
      <c r="F179">
        <v>25</v>
      </c>
      <c r="G179">
        <v>50</v>
      </c>
      <c r="H179" s="1" t="s">
        <v>95</v>
      </c>
      <c r="I179" s="1">
        <v>0</v>
      </c>
      <c r="J179">
        <v>107.8</v>
      </c>
      <c r="K179">
        <f t="shared" si="18"/>
        <v>0.1344810379241517</v>
      </c>
      <c r="L179">
        <v>71.52</v>
      </c>
      <c r="M179">
        <f t="shared" si="19"/>
        <v>0.14709995886466473</v>
      </c>
      <c r="N179">
        <v>1.948</v>
      </c>
      <c r="O179">
        <f t="shared" si="20"/>
        <v>0.003144979011947046</v>
      </c>
      <c r="P179">
        <v>68.53</v>
      </c>
      <c r="Q179">
        <f t="shared" si="21"/>
        <v>0.08763427109974425</v>
      </c>
      <c r="R179">
        <v>8.735</v>
      </c>
      <c r="S179">
        <f t="shared" si="22"/>
        <v>0.006679155834225416</v>
      </c>
      <c r="T179">
        <v>18.8</v>
      </c>
      <c r="U179">
        <f t="shared" si="23"/>
        <v>0.017109574080815437</v>
      </c>
      <c r="V179">
        <v>2.161</v>
      </c>
      <c r="W179">
        <f t="shared" si="24"/>
        <v>0.0017002360346184107</v>
      </c>
      <c r="X179">
        <v>1.698</v>
      </c>
      <c r="Y179">
        <f t="shared" si="25"/>
        <v>0.007853839037927845</v>
      </c>
      <c r="Z179">
        <v>39.65</v>
      </c>
      <c r="AA179">
        <f t="shared" si="26"/>
        <v>0.08623314484558504</v>
      </c>
    </row>
    <row r="180" spans="1:27" ht="12">
      <c r="A180" s="1" t="s">
        <v>189</v>
      </c>
      <c r="B180" s="1" t="s">
        <v>190</v>
      </c>
      <c r="C180" s="1" t="s">
        <v>227</v>
      </c>
      <c r="D180" s="1">
        <v>4.21</v>
      </c>
      <c r="E180">
        <v>15</v>
      </c>
      <c r="F180">
        <v>25</v>
      </c>
      <c r="G180">
        <v>60</v>
      </c>
      <c r="H180" s="1" t="s">
        <v>95</v>
      </c>
      <c r="I180" s="1">
        <v>0</v>
      </c>
      <c r="J180">
        <v>95.37</v>
      </c>
      <c r="K180">
        <f t="shared" si="18"/>
        <v>0.1189745508982036</v>
      </c>
      <c r="L180">
        <v>37.9</v>
      </c>
      <c r="M180">
        <f t="shared" si="19"/>
        <v>0.07795146030440148</v>
      </c>
      <c r="N180">
        <v>0</v>
      </c>
      <c r="O180">
        <f t="shared" si="20"/>
        <v>0</v>
      </c>
      <c r="P180">
        <v>71.91</v>
      </c>
      <c r="Q180">
        <f t="shared" si="21"/>
        <v>0.09195652173913044</v>
      </c>
      <c r="R180">
        <v>8.732</v>
      </c>
      <c r="S180">
        <f t="shared" si="22"/>
        <v>0.006676861905490135</v>
      </c>
      <c r="T180">
        <v>10.1</v>
      </c>
      <c r="U180">
        <f t="shared" si="23"/>
        <v>0.009191845649799782</v>
      </c>
      <c r="V180">
        <v>1.399</v>
      </c>
      <c r="W180">
        <f t="shared" si="24"/>
        <v>0.001100708103855232</v>
      </c>
      <c r="X180">
        <v>1.785</v>
      </c>
      <c r="Y180">
        <f t="shared" si="25"/>
        <v>0.008256244218316373</v>
      </c>
      <c r="Z180">
        <v>31.45</v>
      </c>
      <c r="AA180">
        <f t="shared" si="26"/>
        <v>0.06839930404523706</v>
      </c>
    </row>
    <row r="181" spans="1:27" ht="12">
      <c r="A181" s="1" t="s">
        <v>189</v>
      </c>
      <c r="B181" s="1" t="s">
        <v>190</v>
      </c>
      <c r="C181" s="1" t="s">
        <v>228</v>
      </c>
      <c r="D181" s="1">
        <v>4.16</v>
      </c>
      <c r="E181">
        <v>23.75</v>
      </c>
      <c r="F181">
        <v>31.25</v>
      </c>
      <c r="G181">
        <v>45</v>
      </c>
      <c r="H181" s="1" t="s">
        <v>95</v>
      </c>
      <c r="I181" s="1">
        <v>0</v>
      </c>
      <c r="J181">
        <v>106.9</v>
      </c>
      <c r="K181">
        <f aca="true" t="shared" si="27" ref="K181:K242">(J181/2)*(1/400.8)</f>
        <v>0.13335828343313375</v>
      </c>
      <c r="L181">
        <v>51.34</v>
      </c>
      <c r="M181">
        <f aca="true" t="shared" si="28" ref="M181:M242">(L181/2)*(1/243.1)</f>
        <v>0.1055944055944056</v>
      </c>
      <c r="N181">
        <v>1.702</v>
      </c>
      <c r="O181">
        <f aca="true" t="shared" si="29" ref="O181:O242">(N181/2)*(1/309.7)</f>
        <v>0.0027478204714239587</v>
      </c>
      <c r="P181">
        <v>69.88</v>
      </c>
      <c r="Q181">
        <f aca="true" t="shared" si="30" ref="Q181:Q242">(P181/2)*(1/391)</f>
        <v>0.08936061381074169</v>
      </c>
      <c r="R181">
        <v>7.167</v>
      </c>
      <c r="S181">
        <f aca="true" t="shared" si="31" ref="S181:S242">(R181/2)*(1/653.9)</f>
        <v>0.00548019574858541</v>
      </c>
      <c r="T181">
        <v>20.21</v>
      </c>
      <c r="U181">
        <f aca="true" t="shared" si="32" ref="U181:U242">(T181/2)*(1/549.4)</f>
        <v>0.018392792136876595</v>
      </c>
      <c r="V181">
        <v>1.007</v>
      </c>
      <c r="W181">
        <f aca="true" t="shared" si="33" ref="W181:W242">(V181/2)*(1/635.5)</f>
        <v>0.0007922895357985837</v>
      </c>
      <c r="X181">
        <v>1.785</v>
      </c>
      <c r="Y181">
        <f aca="true" t="shared" si="34" ref="Y181:Y242">(X181/2)*(1/108.1)</f>
        <v>0.008256244218316373</v>
      </c>
      <c r="Z181">
        <v>28.89</v>
      </c>
      <c r="AA181">
        <f aca="true" t="shared" si="35" ref="AA181:AA242">(Z181/2)*(1/229.9)</f>
        <v>0.0628316659417138</v>
      </c>
    </row>
    <row r="182" spans="1:27" ht="12">
      <c r="A182" s="1" t="s">
        <v>189</v>
      </c>
      <c r="B182" s="1" t="s">
        <v>190</v>
      </c>
      <c r="C182" s="1" t="s">
        <v>229</v>
      </c>
      <c r="D182" s="1">
        <v>4.17</v>
      </c>
      <c r="E182">
        <v>20</v>
      </c>
      <c r="F182">
        <v>21.25</v>
      </c>
      <c r="G182">
        <v>58.75</v>
      </c>
      <c r="H182" s="1" t="s">
        <v>95</v>
      </c>
      <c r="I182" s="1">
        <v>1</v>
      </c>
      <c r="J182">
        <v>146.3</v>
      </c>
      <c r="K182">
        <f t="shared" si="27"/>
        <v>0.18250998003992017</v>
      </c>
      <c r="L182">
        <v>106.8</v>
      </c>
      <c r="M182">
        <f t="shared" si="28"/>
        <v>0.21966269025092552</v>
      </c>
      <c r="N182">
        <v>0</v>
      </c>
      <c r="O182">
        <f t="shared" si="29"/>
        <v>0</v>
      </c>
      <c r="P182">
        <v>76.86</v>
      </c>
      <c r="Q182">
        <f t="shared" si="30"/>
        <v>0.09828644501278773</v>
      </c>
      <c r="R182">
        <v>7.841</v>
      </c>
      <c r="S182">
        <f t="shared" si="31"/>
        <v>0.0059955650711117905</v>
      </c>
      <c r="T182">
        <v>71.86</v>
      </c>
      <c r="U182">
        <f t="shared" si="32"/>
        <v>0.06539861667273389</v>
      </c>
      <c r="V182">
        <v>1.569</v>
      </c>
      <c r="W182">
        <f t="shared" si="33"/>
        <v>0.0012344610542879622</v>
      </c>
      <c r="X182">
        <v>1.915</v>
      </c>
      <c r="Y182">
        <f t="shared" si="34"/>
        <v>0.00885753931544866</v>
      </c>
      <c r="Z182">
        <v>33.8</v>
      </c>
      <c r="AA182">
        <f t="shared" si="35"/>
        <v>0.07351022183558069</v>
      </c>
    </row>
    <row r="183" spans="1:27" ht="12">
      <c r="A183" s="1" t="s">
        <v>189</v>
      </c>
      <c r="B183" s="1" t="s">
        <v>190</v>
      </c>
      <c r="C183" s="1" t="s">
        <v>230</v>
      </c>
      <c r="D183" s="1">
        <v>4.23</v>
      </c>
      <c r="E183">
        <v>21.25</v>
      </c>
      <c r="F183">
        <v>28.75</v>
      </c>
      <c r="G183">
        <v>50</v>
      </c>
      <c r="H183" s="1" t="s">
        <v>95</v>
      </c>
      <c r="I183" s="1">
        <v>3</v>
      </c>
      <c r="J183">
        <v>120.9</v>
      </c>
      <c r="K183">
        <f t="shared" si="27"/>
        <v>0.15082335329341318</v>
      </c>
      <c r="L183">
        <v>70.96</v>
      </c>
      <c r="M183">
        <f t="shared" si="28"/>
        <v>0.1459481694775812</v>
      </c>
      <c r="N183">
        <v>0</v>
      </c>
      <c r="O183">
        <f t="shared" si="29"/>
        <v>0</v>
      </c>
      <c r="P183">
        <v>68.9</v>
      </c>
      <c r="Q183">
        <f t="shared" si="30"/>
        <v>0.08810741687979541</v>
      </c>
      <c r="R183">
        <v>6.273</v>
      </c>
      <c r="S183">
        <f t="shared" si="31"/>
        <v>0.004796604985471784</v>
      </c>
      <c r="T183">
        <v>45.47</v>
      </c>
      <c r="U183">
        <f t="shared" si="32"/>
        <v>0.04138150709865308</v>
      </c>
      <c r="V183">
        <v>1.658</v>
      </c>
      <c r="W183">
        <f t="shared" si="33"/>
        <v>0.0013044846577498033</v>
      </c>
      <c r="X183">
        <v>1.915</v>
      </c>
      <c r="Y183">
        <f t="shared" si="34"/>
        <v>0.00885753931544866</v>
      </c>
      <c r="Z183">
        <v>35.27</v>
      </c>
      <c r="AA183">
        <f t="shared" si="35"/>
        <v>0.0767072640278382</v>
      </c>
    </row>
    <row r="184" spans="1:27" ht="12">
      <c r="A184" s="1" t="s">
        <v>189</v>
      </c>
      <c r="B184" s="1" t="s">
        <v>190</v>
      </c>
      <c r="C184" s="1" t="s">
        <v>231</v>
      </c>
      <c r="D184" s="1">
        <v>4.14</v>
      </c>
      <c r="E184">
        <v>66.25</v>
      </c>
      <c r="F184">
        <v>13.75</v>
      </c>
      <c r="G184">
        <v>20</v>
      </c>
      <c r="H184" s="1" t="s">
        <v>90</v>
      </c>
      <c r="I184" s="1">
        <v>7</v>
      </c>
      <c r="J184">
        <v>83.46</v>
      </c>
      <c r="K184">
        <f t="shared" si="27"/>
        <v>0.10411676646706586</v>
      </c>
      <c r="L184">
        <v>25.54</v>
      </c>
      <c r="M184">
        <f t="shared" si="28"/>
        <v>0.05252982311805841</v>
      </c>
      <c r="N184">
        <v>1.467</v>
      </c>
      <c r="O184">
        <f t="shared" si="29"/>
        <v>0.002368421052631579</v>
      </c>
      <c r="P184">
        <v>42.25</v>
      </c>
      <c r="Q184">
        <f t="shared" si="30"/>
        <v>0.05402813299232737</v>
      </c>
      <c r="R184">
        <v>8.282</v>
      </c>
      <c r="S184">
        <f t="shared" si="31"/>
        <v>0.006332772595198042</v>
      </c>
      <c r="T184">
        <v>9.823</v>
      </c>
      <c r="U184">
        <f t="shared" si="32"/>
        <v>0.008939752457226065</v>
      </c>
      <c r="V184">
        <v>0</v>
      </c>
      <c r="W184">
        <f t="shared" si="33"/>
        <v>0</v>
      </c>
      <c r="X184">
        <v>2.133</v>
      </c>
      <c r="Y184">
        <f t="shared" si="34"/>
        <v>0.00986586493987049</v>
      </c>
      <c r="Z184">
        <v>22.13</v>
      </c>
      <c r="AA184">
        <f t="shared" si="35"/>
        <v>0.04812962157459765</v>
      </c>
    </row>
    <row r="185" spans="1:27" ht="12">
      <c r="A185" s="1" t="s">
        <v>189</v>
      </c>
      <c r="B185" s="1" t="s">
        <v>190</v>
      </c>
      <c r="C185" s="1" t="s">
        <v>232</v>
      </c>
      <c r="D185" s="1">
        <v>4.15</v>
      </c>
      <c r="E185">
        <v>62.5</v>
      </c>
      <c r="F185">
        <v>16.25</v>
      </c>
      <c r="G185">
        <v>21.25</v>
      </c>
      <c r="H185" s="1" t="s">
        <v>90</v>
      </c>
      <c r="I185" s="1">
        <v>7</v>
      </c>
      <c r="J185">
        <v>80.28</v>
      </c>
      <c r="K185">
        <f t="shared" si="27"/>
        <v>0.10014970059880239</v>
      </c>
      <c r="L185">
        <v>23.62</v>
      </c>
      <c r="M185">
        <f t="shared" si="28"/>
        <v>0.048580830933772114</v>
      </c>
      <c r="N185">
        <v>1.001</v>
      </c>
      <c r="O185">
        <f t="shared" si="29"/>
        <v>0.0016160800774943493</v>
      </c>
      <c r="P185">
        <v>41.35</v>
      </c>
      <c r="Q185">
        <f t="shared" si="30"/>
        <v>0.05287723785166241</v>
      </c>
      <c r="R185">
        <v>9.177</v>
      </c>
      <c r="S185">
        <f t="shared" si="31"/>
        <v>0.0070171280012234286</v>
      </c>
      <c r="T185">
        <v>4.77</v>
      </c>
      <c r="U185">
        <f t="shared" si="32"/>
        <v>0.004341099381143065</v>
      </c>
      <c r="V185">
        <v>0</v>
      </c>
      <c r="W185">
        <f t="shared" si="33"/>
        <v>0</v>
      </c>
      <c r="X185">
        <v>2.22</v>
      </c>
      <c r="Y185">
        <f t="shared" si="34"/>
        <v>0.010268270120259021</v>
      </c>
      <c r="Z185">
        <v>25.34</v>
      </c>
      <c r="AA185">
        <f t="shared" si="35"/>
        <v>0.05511091779034363</v>
      </c>
    </row>
    <row r="186" spans="1:27" ht="12">
      <c r="A186" s="1" t="s">
        <v>189</v>
      </c>
      <c r="B186" s="1" t="s">
        <v>190</v>
      </c>
      <c r="C186" s="1" t="s">
        <v>233</v>
      </c>
      <c r="D186" s="1">
        <v>4.4</v>
      </c>
      <c r="E186">
        <v>62.5</v>
      </c>
      <c r="F186">
        <v>17.5</v>
      </c>
      <c r="G186">
        <v>20</v>
      </c>
      <c r="H186" s="1" t="s">
        <v>90</v>
      </c>
      <c r="I186" s="1">
        <v>6</v>
      </c>
      <c r="J186">
        <v>123.8</v>
      </c>
      <c r="K186">
        <f t="shared" si="27"/>
        <v>0.15444111776447106</v>
      </c>
      <c r="L186">
        <v>48.04</v>
      </c>
      <c r="M186">
        <f t="shared" si="28"/>
        <v>0.09880707527766351</v>
      </c>
      <c r="N186">
        <v>6.838</v>
      </c>
      <c r="O186">
        <f t="shared" si="29"/>
        <v>0.01103971585405231</v>
      </c>
      <c r="P186">
        <v>72.89</v>
      </c>
      <c r="Q186">
        <f t="shared" si="30"/>
        <v>0.09320971867007674</v>
      </c>
      <c r="R186">
        <v>9.851</v>
      </c>
      <c r="S186">
        <f t="shared" si="31"/>
        <v>0.007532497323749809</v>
      </c>
      <c r="T186">
        <v>20.49</v>
      </c>
      <c r="U186">
        <f t="shared" si="32"/>
        <v>0.018647615580633416</v>
      </c>
      <c r="V186">
        <v>0</v>
      </c>
      <c r="W186">
        <f t="shared" si="33"/>
        <v>0</v>
      </c>
      <c r="X186">
        <v>1.915</v>
      </c>
      <c r="Y186">
        <f t="shared" si="34"/>
        <v>0.00885753931544866</v>
      </c>
      <c r="Z186">
        <v>28.8</v>
      </c>
      <c r="AA186">
        <f t="shared" si="35"/>
        <v>0.06263592866463681</v>
      </c>
    </row>
    <row r="187" spans="1:27" ht="12">
      <c r="A187" s="1" t="s">
        <v>189</v>
      </c>
      <c r="B187" s="1" t="s">
        <v>190</v>
      </c>
      <c r="C187" s="1" t="s">
        <v>234</v>
      </c>
      <c r="D187" s="1">
        <v>4.35</v>
      </c>
      <c r="E187">
        <v>27.5</v>
      </c>
      <c r="F187">
        <v>22.5</v>
      </c>
      <c r="G187">
        <v>50</v>
      </c>
      <c r="H187" s="1" t="s">
        <v>95</v>
      </c>
      <c r="I187" s="1">
        <v>0</v>
      </c>
      <c r="J187">
        <v>510</v>
      </c>
      <c r="K187">
        <f t="shared" si="27"/>
        <v>0.6362275449101796</v>
      </c>
      <c r="L187">
        <v>182</v>
      </c>
      <c r="M187">
        <f t="shared" si="28"/>
        <v>0.37433155080213903</v>
      </c>
      <c r="N187">
        <v>3.449</v>
      </c>
      <c r="O187">
        <f t="shared" si="29"/>
        <v>0.005568291895382629</v>
      </c>
      <c r="P187">
        <v>101.3</v>
      </c>
      <c r="Q187">
        <f t="shared" si="30"/>
        <v>0.12953964194373402</v>
      </c>
      <c r="R187">
        <v>7.389</v>
      </c>
      <c r="S187">
        <f t="shared" si="31"/>
        <v>0.005649946474996177</v>
      </c>
      <c r="T187">
        <v>323.1</v>
      </c>
      <c r="U187">
        <f t="shared" si="32"/>
        <v>0.2940480524208227</v>
      </c>
      <c r="V187">
        <v>1.096</v>
      </c>
      <c r="W187">
        <f t="shared" si="33"/>
        <v>0.0008623131392604249</v>
      </c>
      <c r="X187">
        <v>2.22</v>
      </c>
      <c r="Y187">
        <f t="shared" si="34"/>
        <v>0.010268270120259021</v>
      </c>
      <c r="Z187">
        <v>33.11</v>
      </c>
      <c r="AA187">
        <f t="shared" si="35"/>
        <v>0.07200956937799044</v>
      </c>
    </row>
    <row r="188" spans="1:27" ht="12">
      <c r="A188" s="1" t="s">
        <v>189</v>
      </c>
      <c r="B188" s="1" t="s">
        <v>190</v>
      </c>
      <c r="C188" s="1" t="s">
        <v>235</v>
      </c>
      <c r="D188" s="1">
        <v>4.51</v>
      </c>
      <c r="E188">
        <v>32.5</v>
      </c>
      <c r="F188">
        <v>30</v>
      </c>
      <c r="G188">
        <v>37.5</v>
      </c>
      <c r="H188" s="1" t="s">
        <v>89</v>
      </c>
      <c r="I188" s="1">
        <v>0</v>
      </c>
      <c r="J188">
        <v>403.1</v>
      </c>
      <c r="K188">
        <f t="shared" si="27"/>
        <v>0.5028692614770459</v>
      </c>
      <c r="L188">
        <v>110.9</v>
      </c>
      <c r="M188">
        <f t="shared" si="28"/>
        <v>0.22809543397778692</v>
      </c>
      <c r="N188">
        <v>1.576</v>
      </c>
      <c r="O188">
        <f t="shared" si="29"/>
        <v>0.0025443978043267683</v>
      </c>
      <c r="P188">
        <v>60</v>
      </c>
      <c r="Q188">
        <f t="shared" si="30"/>
        <v>0.07672634271099744</v>
      </c>
      <c r="R188">
        <v>5.817</v>
      </c>
      <c r="S188">
        <f t="shared" si="31"/>
        <v>0.0044479278177091295</v>
      </c>
      <c r="T188">
        <v>270.9</v>
      </c>
      <c r="U188">
        <f t="shared" si="32"/>
        <v>0.24654168183472877</v>
      </c>
      <c r="V188">
        <v>1.414</v>
      </c>
      <c r="W188">
        <f t="shared" si="33"/>
        <v>0.001112509834775767</v>
      </c>
      <c r="X188">
        <v>2.176</v>
      </c>
      <c r="Y188">
        <f t="shared" si="34"/>
        <v>0.010064754856614247</v>
      </c>
      <c r="Z188">
        <v>25.73</v>
      </c>
      <c r="AA188">
        <f t="shared" si="35"/>
        <v>0.05595911265767726</v>
      </c>
    </row>
    <row r="189" spans="1:27" ht="12">
      <c r="A189" s="1" t="s">
        <v>189</v>
      </c>
      <c r="B189" s="1" t="s">
        <v>190</v>
      </c>
      <c r="C189" s="1" t="s">
        <v>236</v>
      </c>
      <c r="D189" s="1">
        <v>4.45</v>
      </c>
      <c r="E189">
        <v>22.5</v>
      </c>
      <c r="F189">
        <v>31.25</v>
      </c>
      <c r="G189">
        <v>46.25</v>
      </c>
      <c r="H189" s="1" t="s">
        <v>95</v>
      </c>
      <c r="I189" s="1">
        <v>0</v>
      </c>
      <c r="J189">
        <v>223.4</v>
      </c>
      <c r="K189">
        <f t="shared" si="27"/>
        <v>0.2786926147704591</v>
      </c>
      <c r="L189">
        <v>69.55</v>
      </c>
      <c r="M189">
        <f t="shared" si="28"/>
        <v>0.14304812834224598</v>
      </c>
      <c r="N189">
        <v>2.085</v>
      </c>
      <c r="O189">
        <f t="shared" si="29"/>
        <v>0.0033661608007749437</v>
      </c>
      <c r="P189">
        <v>60.93</v>
      </c>
      <c r="Q189">
        <f t="shared" si="30"/>
        <v>0.07791560102301791</v>
      </c>
      <c r="R189">
        <v>6.269</v>
      </c>
      <c r="S189">
        <f t="shared" si="31"/>
        <v>0.004793546413824744</v>
      </c>
      <c r="T189">
        <v>116.2</v>
      </c>
      <c r="U189">
        <f t="shared" si="32"/>
        <v>0.10575172915908264</v>
      </c>
      <c r="V189">
        <v>1.229</v>
      </c>
      <c r="W189">
        <f t="shared" si="33"/>
        <v>0.000966955153422502</v>
      </c>
      <c r="X189">
        <v>2.22</v>
      </c>
      <c r="Y189">
        <f t="shared" si="34"/>
        <v>0.010268270120259021</v>
      </c>
      <c r="Z189">
        <v>25.63</v>
      </c>
      <c r="AA189">
        <f t="shared" si="35"/>
        <v>0.05574162679425838</v>
      </c>
    </row>
    <row r="190" spans="1:27" ht="12">
      <c r="A190" s="1" t="s">
        <v>189</v>
      </c>
      <c r="B190" s="1" t="s">
        <v>190</v>
      </c>
      <c r="C190" s="1" t="s">
        <v>237</v>
      </c>
      <c r="D190" s="1">
        <v>4.36</v>
      </c>
      <c r="E190">
        <v>25</v>
      </c>
      <c r="F190">
        <v>25</v>
      </c>
      <c r="G190">
        <v>50</v>
      </c>
      <c r="H190" s="1" t="s">
        <v>95</v>
      </c>
      <c r="I190" s="1">
        <v>0</v>
      </c>
      <c r="J190">
        <v>561</v>
      </c>
      <c r="K190">
        <f t="shared" si="27"/>
        <v>0.6998502994011976</v>
      </c>
      <c r="L190">
        <v>147.8</v>
      </c>
      <c r="M190">
        <f t="shared" si="28"/>
        <v>0.3039901275195393</v>
      </c>
      <c r="N190">
        <v>2.615</v>
      </c>
      <c r="O190">
        <f t="shared" si="29"/>
        <v>0.004221827575072652</v>
      </c>
      <c r="P190">
        <v>84.91</v>
      </c>
      <c r="Q190">
        <f t="shared" si="30"/>
        <v>0.10858056265984656</v>
      </c>
      <c r="R190">
        <v>4.606</v>
      </c>
      <c r="S190">
        <f t="shared" si="31"/>
        <v>0.003521945251567518</v>
      </c>
      <c r="T190">
        <v>104.1</v>
      </c>
      <c r="U190">
        <f t="shared" si="32"/>
        <v>0.09473971605387696</v>
      </c>
      <c r="V190">
        <v>0.933</v>
      </c>
      <c r="W190">
        <f t="shared" si="33"/>
        <v>0.0007340676632572778</v>
      </c>
      <c r="X190">
        <v>1.915</v>
      </c>
      <c r="Y190">
        <f t="shared" si="34"/>
        <v>0.00885753931544866</v>
      </c>
      <c r="Z190">
        <v>28.4</v>
      </c>
      <c r="AA190">
        <f t="shared" si="35"/>
        <v>0.061765985210961286</v>
      </c>
    </row>
    <row r="191" spans="1:27" ht="12">
      <c r="A191" s="1" t="s">
        <v>189</v>
      </c>
      <c r="B191" s="1" t="s">
        <v>190</v>
      </c>
      <c r="C191" s="1" t="s">
        <v>238</v>
      </c>
      <c r="D191" s="1">
        <v>4.43</v>
      </c>
      <c r="E191">
        <v>20</v>
      </c>
      <c r="F191">
        <v>27.5</v>
      </c>
      <c r="G191">
        <v>52.5</v>
      </c>
      <c r="H191" s="1" t="s">
        <v>95</v>
      </c>
      <c r="I191" s="1">
        <v>0</v>
      </c>
      <c r="J191">
        <v>342.6</v>
      </c>
      <c r="K191">
        <f t="shared" si="27"/>
        <v>0.4273952095808384</v>
      </c>
      <c r="L191">
        <v>79.81</v>
      </c>
      <c r="M191">
        <f t="shared" si="28"/>
        <v>0.1641505553270259</v>
      </c>
      <c r="N191">
        <v>1.647</v>
      </c>
      <c r="O191">
        <f t="shared" si="29"/>
        <v>0.002659024862770423</v>
      </c>
      <c r="P191">
        <v>63.02</v>
      </c>
      <c r="Q191">
        <f t="shared" si="30"/>
        <v>0.08058823529411765</v>
      </c>
      <c r="R191">
        <v>5.6</v>
      </c>
      <c r="S191">
        <f t="shared" si="31"/>
        <v>0.0042820003058571645</v>
      </c>
      <c r="T191">
        <v>113.7</v>
      </c>
      <c r="U191">
        <f t="shared" si="32"/>
        <v>0.10347651983982527</v>
      </c>
      <c r="V191">
        <v>1.177</v>
      </c>
      <c r="W191">
        <f t="shared" si="33"/>
        <v>0.000926042486231314</v>
      </c>
      <c r="X191">
        <v>1.567</v>
      </c>
      <c r="Y191">
        <f t="shared" si="34"/>
        <v>0.007247918593894542</v>
      </c>
      <c r="Z191">
        <v>24.32</v>
      </c>
      <c r="AA191">
        <f t="shared" si="35"/>
        <v>0.05289256198347108</v>
      </c>
    </row>
    <row r="192" spans="1:27" ht="12">
      <c r="A192" s="1" t="s">
        <v>189</v>
      </c>
      <c r="B192" s="1" t="s">
        <v>190</v>
      </c>
      <c r="C192" s="1" t="s">
        <v>239</v>
      </c>
      <c r="D192" s="1">
        <v>4.37</v>
      </c>
      <c r="E192">
        <v>18.75</v>
      </c>
      <c r="F192">
        <v>28.75</v>
      </c>
      <c r="G192">
        <v>52.5</v>
      </c>
      <c r="H192" s="1" t="s">
        <v>95</v>
      </c>
      <c r="I192" s="1">
        <v>0</v>
      </c>
      <c r="J192">
        <v>631.1</v>
      </c>
      <c r="K192">
        <f t="shared" si="27"/>
        <v>0.7873003992015969</v>
      </c>
      <c r="L192">
        <v>129.8</v>
      </c>
      <c r="M192">
        <f t="shared" si="28"/>
        <v>0.2669683257918552</v>
      </c>
      <c r="N192">
        <v>3.401</v>
      </c>
      <c r="O192">
        <f t="shared" si="29"/>
        <v>0.0054907975460122705</v>
      </c>
      <c r="P192">
        <v>70.71</v>
      </c>
      <c r="Q192">
        <f t="shared" si="30"/>
        <v>0.09042199488491048</v>
      </c>
      <c r="R192">
        <v>6.617</v>
      </c>
      <c r="S192">
        <f t="shared" si="31"/>
        <v>0.005059642147117296</v>
      </c>
      <c r="T192">
        <v>107.5</v>
      </c>
      <c r="U192">
        <f t="shared" si="32"/>
        <v>0.09783400072806699</v>
      </c>
      <c r="V192">
        <v>1.421</v>
      </c>
      <c r="W192">
        <f t="shared" si="33"/>
        <v>0.0011180173092053501</v>
      </c>
      <c r="X192">
        <v>2.176</v>
      </c>
      <c r="Y192">
        <f t="shared" si="34"/>
        <v>0.010064754856614247</v>
      </c>
      <c r="Z192">
        <v>27.95</v>
      </c>
      <c r="AA192">
        <f t="shared" si="35"/>
        <v>0.06078729882557634</v>
      </c>
    </row>
    <row r="193" spans="1:27" ht="12">
      <c r="A193" s="1" t="s">
        <v>189</v>
      </c>
      <c r="B193" s="1" t="s">
        <v>190</v>
      </c>
      <c r="C193" s="1" t="s">
        <v>240</v>
      </c>
      <c r="D193" s="1">
        <v>4.25</v>
      </c>
      <c r="E193">
        <v>25</v>
      </c>
      <c r="F193">
        <v>28.75</v>
      </c>
      <c r="G193">
        <v>46.25</v>
      </c>
      <c r="H193" s="1" t="s">
        <v>95</v>
      </c>
      <c r="I193" s="1">
        <v>3</v>
      </c>
      <c r="J193">
        <v>507.6</v>
      </c>
      <c r="K193">
        <f t="shared" si="27"/>
        <v>0.6332335329341318</v>
      </c>
      <c r="L193">
        <v>114</v>
      </c>
      <c r="M193">
        <f t="shared" si="28"/>
        <v>0.23447141094199916</v>
      </c>
      <c r="N193">
        <v>5.418</v>
      </c>
      <c r="O193">
        <f t="shared" si="29"/>
        <v>0.008747174685179207</v>
      </c>
      <c r="P193">
        <v>87.1</v>
      </c>
      <c r="Q193">
        <f t="shared" si="30"/>
        <v>0.11138107416879796</v>
      </c>
      <c r="R193">
        <v>9.412</v>
      </c>
      <c r="S193">
        <f t="shared" si="31"/>
        <v>0.007196819085487078</v>
      </c>
      <c r="T193">
        <v>93.47</v>
      </c>
      <c r="U193">
        <f t="shared" si="32"/>
        <v>0.08506552602839461</v>
      </c>
      <c r="V193">
        <v>2.628</v>
      </c>
      <c r="W193">
        <f t="shared" si="33"/>
        <v>0.0020676632572777342</v>
      </c>
      <c r="X193">
        <v>1.741</v>
      </c>
      <c r="Y193">
        <f t="shared" si="34"/>
        <v>0.0080527289546716</v>
      </c>
      <c r="Z193">
        <v>33.53</v>
      </c>
      <c r="AA193">
        <f t="shared" si="35"/>
        <v>0.07292301000434973</v>
      </c>
    </row>
    <row r="194" spans="1:27" ht="12">
      <c r="A194" s="1" t="s">
        <v>189</v>
      </c>
      <c r="B194" s="1" t="s">
        <v>190</v>
      </c>
      <c r="C194" s="1" t="s">
        <v>241</v>
      </c>
      <c r="D194" s="1">
        <v>4.21</v>
      </c>
      <c r="E194">
        <v>30</v>
      </c>
      <c r="F194">
        <v>33.75</v>
      </c>
      <c r="G194">
        <v>36.25</v>
      </c>
      <c r="H194" s="1" t="s">
        <v>89</v>
      </c>
      <c r="I194" s="1">
        <v>1</v>
      </c>
      <c r="J194">
        <v>535.3</v>
      </c>
      <c r="K194">
        <f t="shared" si="27"/>
        <v>0.6677894211576846</v>
      </c>
      <c r="L194">
        <v>142.1</v>
      </c>
      <c r="M194">
        <f t="shared" si="28"/>
        <v>0.2922665569724393</v>
      </c>
      <c r="N194">
        <v>0.6156</v>
      </c>
      <c r="O194">
        <f t="shared" si="29"/>
        <v>0.0009938650306748468</v>
      </c>
      <c r="P194">
        <v>81.83</v>
      </c>
      <c r="Q194">
        <f t="shared" si="30"/>
        <v>0.10464194373401535</v>
      </c>
      <c r="R194">
        <v>11.53</v>
      </c>
      <c r="S194">
        <f t="shared" si="31"/>
        <v>0.008816332772595198</v>
      </c>
      <c r="T194">
        <v>174.3</v>
      </c>
      <c r="U194">
        <f t="shared" si="32"/>
        <v>0.15862759373862398</v>
      </c>
      <c r="V194">
        <v>1.969</v>
      </c>
      <c r="W194">
        <f t="shared" si="33"/>
        <v>0.0015491738788355625</v>
      </c>
      <c r="X194">
        <v>0</v>
      </c>
      <c r="Y194">
        <f t="shared" si="34"/>
        <v>0</v>
      </c>
      <c r="Z194">
        <v>25.54</v>
      </c>
      <c r="AA194">
        <f t="shared" si="35"/>
        <v>0.05554588951718138</v>
      </c>
    </row>
    <row r="195" spans="1:27" ht="12">
      <c r="A195" s="1" t="s">
        <v>189</v>
      </c>
      <c r="B195" s="1" t="s">
        <v>190</v>
      </c>
      <c r="C195" s="1" t="s">
        <v>242</v>
      </c>
      <c r="D195" s="1">
        <v>4.54</v>
      </c>
      <c r="E195">
        <v>22.5</v>
      </c>
      <c r="F195">
        <v>25</v>
      </c>
      <c r="G195">
        <v>52.5</v>
      </c>
      <c r="H195" s="1" t="s">
        <v>95</v>
      </c>
      <c r="I195" s="1">
        <v>0</v>
      </c>
      <c r="J195">
        <v>807.7</v>
      </c>
      <c r="K195">
        <f t="shared" si="27"/>
        <v>1.0076097804391217</v>
      </c>
      <c r="L195">
        <v>234.7</v>
      </c>
      <c r="M195">
        <f t="shared" si="28"/>
        <v>0.4827231591937474</v>
      </c>
      <c r="N195">
        <v>6.613</v>
      </c>
      <c r="O195">
        <f t="shared" si="29"/>
        <v>0.010676461091378755</v>
      </c>
      <c r="P195">
        <v>146.1</v>
      </c>
      <c r="Q195">
        <f t="shared" si="30"/>
        <v>0.18682864450127878</v>
      </c>
      <c r="R195">
        <v>6.405</v>
      </c>
      <c r="S195">
        <f t="shared" si="31"/>
        <v>0.0048975378498241325</v>
      </c>
      <c r="T195">
        <v>116.8</v>
      </c>
      <c r="U195">
        <f t="shared" si="32"/>
        <v>0.10629777939570441</v>
      </c>
      <c r="V195">
        <v>1.31</v>
      </c>
      <c r="W195">
        <f t="shared" si="33"/>
        <v>0.001030684500393391</v>
      </c>
      <c r="X195">
        <v>0</v>
      </c>
      <c r="Y195">
        <f t="shared" si="34"/>
        <v>0</v>
      </c>
      <c r="Z195">
        <v>27.35</v>
      </c>
      <c r="AA195">
        <f t="shared" si="35"/>
        <v>0.05948238364506308</v>
      </c>
    </row>
    <row r="196" spans="1:27" ht="12">
      <c r="A196" s="1" t="s">
        <v>189</v>
      </c>
      <c r="B196" s="1" t="s">
        <v>190</v>
      </c>
      <c r="C196" s="1" t="s">
        <v>243</v>
      </c>
      <c r="D196" s="1">
        <v>4.28</v>
      </c>
      <c r="E196">
        <v>17.5</v>
      </c>
      <c r="F196">
        <v>23.75</v>
      </c>
      <c r="G196">
        <v>58.75</v>
      </c>
      <c r="H196" s="1" t="s">
        <v>95</v>
      </c>
      <c r="I196" s="1">
        <v>0</v>
      </c>
      <c r="J196">
        <v>185.4</v>
      </c>
      <c r="K196">
        <f t="shared" si="27"/>
        <v>0.2312874251497006</v>
      </c>
      <c r="L196">
        <v>100.5</v>
      </c>
      <c r="M196">
        <f t="shared" si="28"/>
        <v>0.20670505964623612</v>
      </c>
      <c r="N196">
        <v>0.7535</v>
      </c>
      <c r="O196">
        <f t="shared" si="29"/>
        <v>0.001216499838553439</v>
      </c>
      <c r="P196">
        <v>77.08</v>
      </c>
      <c r="Q196">
        <f t="shared" si="30"/>
        <v>0.09856777493606139</v>
      </c>
      <c r="R196">
        <v>5.156</v>
      </c>
      <c r="S196">
        <f t="shared" si="31"/>
        <v>0.003942498853035632</v>
      </c>
      <c r="T196">
        <v>48.84</v>
      </c>
      <c r="U196">
        <f t="shared" si="32"/>
        <v>0.04444848926101202</v>
      </c>
      <c r="V196">
        <v>1.421</v>
      </c>
      <c r="W196">
        <f t="shared" si="33"/>
        <v>0.0011180173092053501</v>
      </c>
      <c r="X196">
        <v>0</v>
      </c>
      <c r="Y196">
        <f t="shared" si="34"/>
        <v>0</v>
      </c>
      <c r="Z196">
        <v>26.62</v>
      </c>
      <c r="AA196">
        <f t="shared" si="35"/>
        <v>0.05789473684210527</v>
      </c>
    </row>
    <row r="197" spans="1:27" ht="12">
      <c r="A197" s="1" t="s">
        <v>189</v>
      </c>
      <c r="B197" s="1" t="s">
        <v>190</v>
      </c>
      <c r="C197" s="1" t="s">
        <v>244</v>
      </c>
      <c r="D197" s="1">
        <v>4.3</v>
      </c>
      <c r="E197">
        <v>18.75</v>
      </c>
      <c r="F197">
        <v>35</v>
      </c>
      <c r="G197">
        <v>46.25</v>
      </c>
      <c r="H197" s="1" t="s">
        <v>95</v>
      </c>
      <c r="I197" s="1">
        <v>1</v>
      </c>
      <c r="J197">
        <v>118.8</v>
      </c>
      <c r="K197">
        <f t="shared" si="27"/>
        <v>0.14820359281437126</v>
      </c>
      <c r="L197">
        <v>65.61</v>
      </c>
      <c r="M197">
        <f t="shared" si="28"/>
        <v>0.13494446729740847</v>
      </c>
      <c r="N197">
        <v>0.6732</v>
      </c>
      <c r="O197">
        <f t="shared" si="29"/>
        <v>0.001086858249919277</v>
      </c>
      <c r="P197">
        <v>85.5</v>
      </c>
      <c r="Q197">
        <f t="shared" si="30"/>
        <v>0.10933503836317136</v>
      </c>
      <c r="R197">
        <v>13.32</v>
      </c>
      <c r="S197">
        <f t="shared" si="31"/>
        <v>0.01018504358464597</v>
      </c>
      <c r="T197">
        <v>53.05</v>
      </c>
      <c r="U197">
        <f t="shared" si="32"/>
        <v>0.048279941754641426</v>
      </c>
      <c r="V197">
        <v>1.703</v>
      </c>
      <c r="W197">
        <f t="shared" si="33"/>
        <v>0.0013398898505114084</v>
      </c>
      <c r="X197">
        <v>1.654</v>
      </c>
      <c r="Y197">
        <f t="shared" si="34"/>
        <v>0.0076503237742830705</v>
      </c>
      <c r="Z197">
        <v>28.94</v>
      </c>
      <c r="AA197">
        <f t="shared" si="35"/>
        <v>0.06294040887342324</v>
      </c>
    </row>
    <row r="198" spans="1:27" ht="12">
      <c r="A198" s="1" t="s">
        <v>189</v>
      </c>
      <c r="B198" s="1" t="s">
        <v>190</v>
      </c>
      <c r="C198" s="1" t="s">
        <v>67</v>
      </c>
      <c r="D198" s="1">
        <v>3.99</v>
      </c>
      <c r="E198" s="3">
        <v>15.5</v>
      </c>
      <c r="F198" s="3">
        <v>20</v>
      </c>
      <c r="G198" s="3">
        <v>64.5</v>
      </c>
      <c r="H198" s="1" t="s">
        <v>95</v>
      </c>
      <c r="I198" s="1">
        <v>0</v>
      </c>
      <c r="J198">
        <v>277.9</v>
      </c>
      <c r="K198">
        <f t="shared" si="27"/>
        <v>0.3466816367265469</v>
      </c>
      <c r="L198">
        <v>112.73</v>
      </c>
      <c r="M198">
        <f t="shared" si="28"/>
        <v>0.2318593171534348</v>
      </c>
      <c r="N198">
        <v>2.9234</v>
      </c>
      <c r="O198">
        <f t="shared" si="29"/>
        <v>0.004719728769777204</v>
      </c>
      <c r="P198">
        <v>78.78</v>
      </c>
      <c r="Q198">
        <f t="shared" si="30"/>
        <v>0.10074168797953965</v>
      </c>
      <c r="R198">
        <v>6.278</v>
      </c>
      <c r="S198">
        <f t="shared" si="31"/>
        <v>0.004800428200030586</v>
      </c>
      <c r="T198">
        <v>54.09</v>
      </c>
      <c r="U198">
        <f t="shared" si="32"/>
        <v>0.0492264288314525</v>
      </c>
      <c r="V198">
        <v>1.1662</v>
      </c>
      <c r="W198">
        <f t="shared" si="33"/>
        <v>0.0009175452399685286</v>
      </c>
      <c r="X198">
        <v>1.534</v>
      </c>
      <c r="Y198">
        <f t="shared" si="34"/>
        <v>0.007095282146160962</v>
      </c>
      <c r="Z198">
        <v>26.66</v>
      </c>
      <c r="AA198">
        <f t="shared" si="35"/>
        <v>0.05798173118747282</v>
      </c>
    </row>
    <row r="199" spans="1:27" ht="12">
      <c r="A199" s="1" t="s">
        <v>189</v>
      </c>
      <c r="B199" s="1" t="s">
        <v>190</v>
      </c>
      <c r="C199" s="1" t="s">
        <v>245</v>
      </c>
      <c r="D199" s="1">
        <v>4.66</v>
      </c>
      <c r="E199">
        <v>16.25</v>
      </c>
      <c r="F199">
        <v>23.75</v>
      </c>
      <c r="G199">
        <v>60</v>
      </c>
      <c r="H199" s="1" t="s">
        <v>95</v>
      </c>
      <c r="I199" s="1">
        <v>2</v>
      </c>
      <c r="J199">
        <v>321.4</v>
      </c>
      <c r="K199">
        <f t="shared" si="27"/>
        <v>0.40094810379241513</v>
      </c>
      <c r="L199">
        <v>136.3</v>
      </c>
      <c r="M199">
        <f t="shared" si="28"/>
        <v>0.28033730974907445</v>
      </c>
      <c r="N199">
        <v>4.562</v>
      </c>
      <c r="O199">
        <f t="shared" si="29"/>
        <v>0.007365192121407815</v>
      </c>
      <c r="P199">
        <v>85.54</v>
      </c>
      <c r="Q199">
        <f t="shared" si="30"/>
        <v>0.10938618925831203</v>
      </c>
      <c r="R199">
        <v>6.282</v>
      </c>
      <c r="S199">
        <f t="shared" si="31"/>
        <v>0.004803486771677626</v>
      </c>
      <c r="T199">
        <v>30.59</v>
      </c>
      <c r="U199">
        <f t="shared" si="32"/>
        <v>0.0278394612304332</v>
      </c>
      <c r="V199">
        <v>0.2966</v>
      </c>
      <c r="W199">
        <f t="shared" si="33"/>
        <v>0.00023335955940204561</v>
      </c>
      <c r="X199">
        <v>1.48</v>
      </c>
      <c r="Y199">
        <f t="shared" si="34"/>
        <v>0.0068455134135060125</v>
      </c>
      <c r="Z199">
        <v>26.52</v>
      </c>
      <c r="AA199">
        <f t="shared" si="35"/>
        <v>0.05767725097868639</v>
      </c>
    </row>
    <row r="200" spans="1:27" ht="12">
      <c r="A200" s="1" t="s">
        <v>189</v>
      </c>
      <c r="B200" s="1" t="s">
        <v>190</v>
      </c>
      <c r="C200" s="1" t="s">
        <v>246</v>
      </c>
      <c r="D200" s="1">
        <v>4.68</v>
      </c>
      <c r="E200">
        <v>20</v>
      </c>
      <c r="F200">
        <v>27.5</v>
      </c>
      <c r="G200">
        <v>52.5</v>
      </c>
      <c r="H200" s="1" t="s">
        <v>95</v>
      </c>
      <c r="I200" s="1">
        <v>7</v>
      </c>
      <c r="J200">
        <v>414.5</v>
      </c>
      <c r="K200">
        <f t="shared" si="27"/>
        <v>0.5170908183632734</v>
      </c>
      <c r="L200">
        <v>153.4</v>
      </c>
      <c r="M200">
        <f t="shared" si="28"/>
        <v>0.3155080213903743</v>
      </c>
      <c r="N200">
        <v>4.333</v>
      </c>
      <c r="O200">
        <f t="shared" si="29"/>
        <v>0.00699547949628673</v>
      </c>
      <c r="P200">
        <v>80.05</v>
      </c>
      <c r="Q200">
        <f t="shared" si="30"/>
        <v>0.10236572890025576</v>
      </c>
      <c r="R200">
        <v>4.607</v>
      </c>
      <c r="S200">
        <f t="shared" si="31"/>
        <v>0.003522709894479278</v>
      </c>
      <c r="T200">
        <v>42.66</v>
      </c>
      <c r="U200">
        <f t="shared" si="32"/>
        <v>0.03882417182380779</v>
      </c>
      <c r="V200">
        <v>1.518</v>
      </c>
      <c r="W200">
        <f t="shared" si="33"/>
        <v>0.0011943351691581431</v>
      </c>
      <c r="X200">
        <v>1.48</v>
      </c>
      <c r="Y200">
        <f t="shared" si="34"/>
        <v>0.0068455134135060125</v>
      </c>
      <c r="Z200">
        <v>27.14</v>
      </c>
      <c r="AA200">
        <f t="shared" si="35"/>
        <v>0.05902566333188343</v>
      </c>
    </row>
    <row r="201" spans="1:27" ht="12">
      <c r="A201" s="1" t="s">
        <v>189</v>
      </c>
      <c r="B201" s="1" t="s">
        <v>190</v>
      </c>
      <c r="C201" s="1" t="s">
        <v>247</v>
      </c>
      <c r="D201" s="1">
        <v>4.7</v>
      </c>
      <c r="E201">
        <v>15</v>
      </c>
      <c r="F201">
        <v>37.5</v>
      </c>
      <c r="G201">
        <v>47.5</v>
      </c>
      <c r="H201" s="1" t="s">
        <v>95</v>
      </c>
      <c r="I201" s="1">
        <v>4</v>
      </c>
      <c r="J201">
        <v>219.6</v>
      </c>
      <c r="K201">
        <f t="shared" si="27"/>
        <v>0.2739520958083832</v>
      </c>
      <c r="L201">
        <v>88.92</v>
      </c>
      <c r="M201">
        <f t="shared" si="28"/>
        <v>0.18288770053475936</v>
      </c>
      <c r="N201">
        <v>2.375</v>
      </c>
      <c r="O201">
        <f t="shared" si="29"/>
        <v>0.0038343558282208593</v>
      </c>
      <c r="P201">
        <v>78.73</v>
      </c>
      <c r="Q201">
        <f t="shared" si="30"/>
        <v>0.10067774936061383</v>
      </c>
      <c r="R201">
        <v>5.942</v>
      </c>
      <c r="S201">
        <f t="shared" si="31"/>
        <v>0.004543508181679156</v>
      </c>
      <c r="T201">
        <v>30.31</v>
      </c>
      <c r="U201">
        <f t="shared" si="32"/>
        <v>0.027584637786676372</v>
      </c>
      <c r="V201">
        <v>2.265</v>
      </c>
      <c r="W201">
        <f t="shared" si="33"/>
        <v>0.0017820613690007869</v>
      </c>
      <c r="X201">
        <v>1.654</v>
      </c>
      <c r="Y201">
        <f t="shared" si="34"/>
        <v>0.0076503237742830705</v>
      </c>
      <c r="Z201">
        <v>27.99</v>
      </c>
      <c r="AA201">
        <f t="shared" si="35"/>
        <v>0.06087429317094389</v>
      </c>
    </row>
    <row r="202" spans="1:27" ht="12">
      <c r="A202" s="1" t="s">
        <v>189</v>
      </c>
      <c r="B202" s="1" t="s">
        <v>190</v>
      </c>
      <c r="C202" s="1" t="s">
        <v>248</v>
      </c>
      <c r="D202" s="1">
        <v>4.25</v>
      </c>
      <c r="E202">
        <v>25</v>
      </c>
      <c r="F202">
        <v>31.25</v>
      </c>
      <c r="G202">
        <v>43.75</v>
      </c>
      <c r="H202" s="1" t="s">
        <v>95</v>
      </c>
      <c r="I202" s="1">
        <v>5</v>
      </c>
      <c r="J202">
        <v>156.1</v>
      </c>
      <c r="K202">
        <f t="shared" si="27"/>
        <v>0.19473552894211577</v>
      </c>
      <c r="L202">
        <v>72.31</v>
      </c>
      <c r="M202">
        <f t="shared" si="28"/>
        <v>0.14872480460715756</v>
      </c>
      <c r="N202">
        <v>0.4237</v>
      </c>
      <c r="O202">
        <f t="shared" si="29"/>
        <v>0.0006840490797546013</v>
      </c>
      <c r="P202">
        <v>70.78</v>
      </c>
      <c r="Q202">
        <f t="shared" si="30"/>
        <v>0.09051150895140665</v>
      </c>
      <c r="R202">
        <v>8.28</v>
      </c>
      <c r="S202">
        <f t="shared" si="31"/>
        <v>0.006331243309374521</v>
      </c>
      <c r="T202">
        <v>112.8</v>
      </c>
      <c r="U202">
        <f t="shared" si="32"/>
        <v>0.10265744448489261</v>
      </c>
      <c r="V202">
        <v>0.5852</v>
      </c>
      <c r="W202">
        <f t="shared" si="33"/>
        <v>0.0004604248623131393</v>
      </c>
      <c r="X202">
        <v>1.523</v>
      </c>
      <c r="Y202">
        <f t="shared" si="34"/>
        <v>0.007044403330249768</v>
      </c>
      <c r="Z202">
        <v>24.97</v>
      </c>
      <c r="AA202">
        <f t="shared" si="35"/>
        <v>0.05430622009569378</v>
      </c>
    </row>
    <row r="203" spans="1:27" ht="12">
      <c r="A203" s="1" t="s">
        <v>189</v>
      </c>
      <c r="B203" s="1" t="s">
        <v>190</v>
      </c>
      <c r="C203" s="1" t="s">
        <v>249</v>
      </c>
      <c r="D203" s="1">
        <v>4.06</v>
      </c>
      <c r="E203">
        <v>25</v>
      </c>
      <c r="F203">
        <v>23.75</v>
      </c>
      <c r="G203">
        <v>51.25</v>
      </c>
      <c r="H203" s="1" t="s">
        <v>95</v>
      </c>
      <c r="I203" s="1">
        <v>5</v>
      </c>
      <c r="J203">
        <v>210</v>
      </c>
      <c r="K203">
        <f t="shared" si="27"/>
        <v>0.2619760479041916</v>
      </c>
      <c r="L203">
        <v>57.61</v>
      </c>
      <c r="M203">
        <f t="shared" si="28"/>
        <v>0.11849033319621555</v>
      </c>
      <c r="N203">
        <v>0</v>
      </c>
      <c r="O203">
        <f t="shared" si="29"/>
        <v>0</v>
      </c>
      <c r="P203">
        <v>76.63</v>
      </c>
      <c r="Q203">
        <f t="shared" si="30"/>
        <v>0.0979923273657289</v>
      </c>
      <c r="R203">
        <v>12.19</v>
      </c>
      <c r="S203">
        <f t="shared" si="31"/>
        <v>0.009320997094356935</v>
      </c>
      <c r="T203">
        <v>134.2</v>
      </c>
      <c r="U203">
        <f t="shared" si="32"/>
        <v>0.1221332362577357</v>
      </c>
      <c r="V203">
        <v>1.177</v>
      </c>
      <c r="W203">
        <f t="shared" si="33"/>
        <v>0.000926042486231314</v>
      </c>
      <c r="X203">
        <v>2.176</v>
      </c>
      <c r="Y203">
        <f t="shared" si="34"/>
        <v>0.010064754856614247</v>
      </c>
      <c r="Z203">
        <v>35.03</v>
      </c>
      <c r="AA203">
        <f t="shared" si="35"/>
        <v>0.07618529795563289</v>
      </c>
    </row>
    <row r="204" spans="1:27" ht="12">
      <c r="A204" s="1" t="s">
        <v>189</v>
      </c>
      <c r="B204" s="1" t="s">
        <v>190</v>
      </c>
      <c r="C204" s="1" t="s">
        <v>250</v>
      </c>
      <c r="D204" s="1">
        <v>4.03</v>
      </c>
      <c r="E204">
        <v>25</v>
      </c>
      <c r="F204">
        <v>32.5</v>
      </c>
      <c r="G204">
        <v>42.5</v>
      </c>
      <c r="H204" s="1" t="s">
        <v>95</v>
      </c>
      <c r="I204" s="1">
        <v>2</v>
      </c>
      <c r="J204">
        <v>159</v>
      </c>
      <c r="K204">
        <f t="shared" si="27"/>
        <v>0.19835329341317365</v>
      </c>
      <c r="L204">
        <v>95.77</v>
      </c>
      <c r="M204">
        <f t="shared" si="28"/>
        <v>0.19697655285890578</v>
      </c>
      <c r="N204">
        <v>0</v>
      </c>
      <c r="O204">
        <f t="shared" si="29"/>
        <v>0</v>
      </c>
      <c r="P204">
        <v>83.17</v>
      </c>
      <c r="Q204">
        <f t="shared" si="30"/>
        <v>0.10635549872122763</v>
      </c>
      <c r="R204">
        <v>12.08</v>
      </c>
      <c r="S204">
        <f t="shared" si="31"/>
        <v>0.009236886374063313</v>
      </c>
      <c r="T204">
        <v>173.2</v>
      </c>
      <c r="U204">
        <f t="shared" si="32"/>
        <v>0.1576265016381507</v>
      </c>
      <c r="V204">
        <v>0.896</v>
      </c>
      <c r="W204">
        <f t="shared" si="33"/>
        <v>0.0007049567269866247</v>
      </c>
      <c r="X204">
        <v>1.785</v>
      </c>
      <c r="Y204">
        <f t="shared" si="34"/>
        <v>0.008256244218316373</v>
      </c>
      <c r="Z204">
        <v>33</v>
      </c>
      <c r="AA204">
        <f t="shared" si="35"/>
        <v>0.07177033492822966</v>
      </c>
    </row>
    <row r="205" spans="1:27" ht="12">
      <c r="A205" s="1" t="s">
        <v>189</v>
      </c>
      <c r="B205" s="1" t="s">
        <v>190</v>
      </c>
      <c r="C205" s="1" t="s">
        <v>251</v>
      </c>
      <c r="D205" s="1">
        <v>4.16</v>
      </c>
      <c r="E205">
        <v>20</v>
      </c>
      <c r="F205">
        <v>27.5</v>
      </c>
      <c r="G205">
        <v>52.5</v>
      </c>
      <c r="H205" s="1" t="s">
        <v>95</v>
      </c>
      <c r="I205" s="1">
        <v>1</v>
      </c>
      <c r="J205">
        <v>229.2</v>
      </c>
      <c r="K205">
        <f t="shared" si="27"/>
        <v>0.28592814371257486</v>
      </c>
      <c r="L205">
        <v>80.11</v>
      </c>
      <c r="M205">
        <f t="shared" si="28"/>
        <v>0.16476758535582064</v>
      </c>
      <c r="N205">
        <v>0</v>
      </c>
      <c r="O205">
        <f t="shared" si="29"/>
        <v>0</v>
      </c>
      <c r="P205">
        <v>80.9</v>
      </c>
      <c r="Q205">
        <f t="shared" si="30"/>
        <v>0.1034526854219949</v>
      </c>
      <c r="R205">
        <v>7.835</v>
      </c>
      <c r="S205">
        <f t="shared" si="31"/>
        <v>0.0059909772136412295</v>
      </c>
      <c r="T205">
        <v>138.7</v>
      </c>
      <c r="U205">
        <f t="shared" si="32"/>
        <v>0.12622861303239896</v>
      </c>
      <c r="V205">
        <v>1.103</v>
      </c>
      <c r="W205">
        <f t="shared" si="33"/>
        <v>0.0008678206136900078</v>
      </c>
      <c r="X205">
        <v>2.176</v>
      </c>
      <c r="Y205">
        <f t="shared" si="34"/>
        <v>0.010064754856614247</v>
      </c>
      <c r="Z205">
        <v>30.66</v>
      </c>
      <c r="AA205">
        <f t="shared" si="35"/>
        <v>0.06668116572422793</v>
      </c>
    </row>
    <row r="206" spans="1:27" ht="12">
      <c r="A206" s="1" t="s">
        <v>189</v>
      </c>
      <c r="B206" s="1" t="s">
        <v>190</v>
      </c>
      <c r="C206" s="1" t="s">
        <v>252</v>
      </c>
      <c r="D206" s="1">
        <v>4.17</v>
      </c>
      <c r="E206">
        <v>25</v>
      </c>
      <c r="F206">
        <v>45</v>
      </c>
      <c r="G206">
        <v>30</v>
      </c>
      <c r="H206" s="1" t="s">
        <v>89</v>
      </c>
      <c r="I206" s="1">
        <v>3</v>
      </c>
      <c r="J206">
        <v>163.9</v>
      </c>
      <c r="K206">
        <f t="shared" si="27"/>
        <v>0.20446606786427146</v>
      </c>
      <c r="L206">
        <v>42.08</v>
      </c>
      <c r="M206">
        <f t="shared" si="28"/>
        <v>0.08654874537227478</v>
      </c>
      <c r="N206">
        <v>0.8895</v>
      </c>
      <c r="O206">
        <f t="shared" si="29"/>
        <v>0.0014360671617694545</v>
      </c>
      <c r="P206">
        <v>47.27</v>
      </c>
      <c r="Q206">
        <f t="shared" si="30"/>
        <v>0.06044757033248083</v>
      </c>
      <c r="R206">
        <v>6.926</v>
      </c>
      <c r="S206">
        <f t="shared" si="31"/>
        <v>0.005295916806851201</v>
      </c>
      <c r="T206">
        <v>258.8</v>
      </c>
      <c r="U206">
        <f t="shared" si="32"/>
        <v>0.23552966872952313</v>
      </c>
      <c r="V206">
        <v>0.1782</v>
      </c>
      <c r="W206">
        <f t="shared" si="33"/>
        <v>0.00014020456333595593</v>
      </c>
      <c r="X206">
        <v>2.22</v>
      </c>
      <c r="Y206">
        <f t="shared" si="34"/>
        <v>0.010268270120259021</v>
      </c>
      <c r="Z206">
        <v>25.27</v>
      </c>
      <c r="AA206">
        <f t="shared" si="35"/>
        <v>0.05495867768595042</v>
      </c>
    </row>
    <row r="207" spans="1:27" ht="12">
      <c r="A207" s="1" t="s">
        <v>189</v>
      </c>
      <c r="B207" s="1" t="s">
        <v>285</v>
      </c>
      <c r="C207" s="1" t="s">
        <v>253</v>
      </c>
      <c r="D207" s="1">
        <v>4.01</v>
      </c>
      <c r="E207">
        <v>40</v>
      </c>
      <c r="F207">
        <v>25</v>
      </c>
      <c r="G207">
        <v>35</v>
      </c>
      <c r="H207" s="1" t="s">
        <v>89</v>
      </c>
      <c r="I207" s="1">
        <v>8</v>
      </c>
      <c r="J207">
        <v>103.4</v>
      </c>
      <c r="K207">
        <f t="shared" si="27"/>
        <v>0.12899201596806387</v>
      </c>
      <c r="L207">
        <v>73.02</v>
      </c>
      <c r="M207">
        <f t="shared" si="28"/>
        <v>0.1501851090086384</v>
      </c>
      <c r="N207">
        <v>0.0596</v>
      </c>
      <c r="O207">
        <f t="shared" si="29"/>
        <v>9.622215046819503E-05</v>
      </c>
      <c r="P207">
        <v>73.03</v>
      </c>
      <c r="Q207">
        <f t="shared" si="30"/>
        <v>0.09338874680306906</v>
      </c>
      <c r="R207">
        <v>10.97</v>
      </c>
      <c r="S207">
        <f t="shared" si="31"/>
        <v>0.008388132742009481</v>
      </c>
      <c r="T207">
        <v>55.58</v>
      </c>
      <c r="U207">
        <f t="shared" si="32"/>
        <v>0.05058245358572989</v>
      </c>
      <c r="V207">
        <v>0.2744</v>
      </c>
      <c r="W207">
        <f t="shared" si="33"/>
        <v>0.0002158929976396538</v>
      </c>
      <c r="X207">
        <v>0.0431</v>
      </c>
      <c r="Y207">
        <f t="shared" si="34"/>
        <v>0.00019935245143385752</v>
      </c>
      <c r="Z207">
        <v>27.59</v>
      </c>
      <c r="AA207">
        <f t="shared" si="35"/>
        <v>0.06000434971726838</v>
      </c>
    </row>
    <row r="208" spans="1:27" ht="12">
      <c r="A208" s="1" t="s">
        <v>189</v>
      </c>
      <c r="B208" s="1" t="s">
        <v>285</v>
      </c>
      <c r="C208" s="1" t="s">
        <v>254</v>
      </c>
      <c r="D208" s="1">
        <v>4.11</v>
      </c>
      <c r="E208">
        <v>42.5</v>
      </c>
      <c r="F208">
        <v>26.25</v>
      </c>
      <c r="G208">
        <v>31.25</v>
      </c>
      <c r="H208" s="1" t="s">
        <v>89</v>
      </c>
      <c r="I208" s="1">
        <v>0</v>
      </c>
      <c r="J208">
        <v>93.88</v>
      </c>
      <c r="K208">
        <f t="shared" si="27"/>
        <v>0.11711576846307385</v>
      </c>
      <c r="L208">
        <v>48.03</v>
      </c>
      <c r="M208">
        <f t="shared" si="28"/>
        <v>0.09878650761003702</v>
      </c>
      <c r="N208">
        <v>0</v>
      </c>
      <c r="O208">
        <f t="shared" si="29"/>
        <v>0</v>
      </c>
      <c r="P208">
        <v>69.96</v>
      </c>
      <c r="Q208">
        <f t="shared" si="30"/>
        <v>0.08946291560102301</v>
      </c>
      <c r="R208">
        <v>15.32</v>
      </c>
      <c r="S208">
        <f t="shared" si="31"/>
        <v>0.011714329408166387</v>
      </c>
      <c r="T208">
        <v>137.8</v>
      </c>
      <c r="U208">
        <f t="shared" si="32"/>
        <v>0.12540953767746635</v>
      </c>
      <c r="V208">
        <v>0.7924</v>
      </c>
      <c r="W208">
        <f t="shared" si="33"/>
        <v>0.0006234461054287962</v>
      </c>
      <c r="X208">
        <v>2.002</v>
      </c>
      <c r="Y208">
        <f t="shared" si="34"/>
        <v>0.009259944495837186</v>
      </c>
      <c r="Z208">
        <v>31.63</v>
      </c>
      <c r="AA208">
        <f t="shared" si="35"/>
        <v>0.06879077859939105</v>
      </c>
    </row>
    <row r="209" spans="1:27" ht="12">
      <c r="A209" s="1" t="s">
        <v>189</v>
      </c>
      <c r="B209" s="1" t="s">
        <v>285</v>
      </c>
      <c r="C209" s="1" t="s">
        <v>255</v>
      </c>
      <c r="D209" s="1">
        <v>4.04</v>
      </c>
      <c r="E209">
        <v>38.75</v>
      </c>
      <c r="F209">
        <v>30</v>
      </c>
      <c r="G209">
        <v>31.25</v>
      </c>
      <c r="H209" s="1" t="s">
        <v>89</v>
      </c>
      <c r="I209" s="1">
        <v>10</v>
      </c>
      <c r="J209">
        <v>100.4</v>
      </c>
      <c r="K209">
        <f t="shared" si="27"/>
        <v>0.125249500998004</v>
      </c>
      <c r="L209">
        <v>66.41</v>
      </c>
      <c r="M209">
        <f t="shared" si="28"/>
        <v>0.13658988070752776</v>
      </c>
      <c r="N209">
        <v>2.593</v>
      </c>
      <c r="O209">
        <f t="shared" si="29"/>
        <v>0.004186309331611237</v>
      </c>
      <c r="P209">
        <v>64.55</v>
      </c>
      <c r="Q209">
        <f t="shared" si="30"/>
        <v>0.08254475703324808</v>
      </c>
      <c r="R209">
        <v>13.42</v>
      </c>
      <c r="S209">
        <f t="shared" si="31"/>
        <v>0.010261507875821991</v>
      </c>
      <c r="T209">
        <v>182.2</v>
      </c>
      <c r="U209">
        <f t="shared" si="32"/>
        <v>0.16581725518747725</v>
      </c>
      <c r="V209">
        <v>0.9108</v>
      </c>
      <c r="W209">
        <f t="shared" si="33"/>
        <v>0.0007166011014948859</v>
      </c>
      <c r="X209">
        <v>0.0431</v>
      </c>
      <c r="Y209">
        <f t="shared" si="34"/>
        <v>0.00019935245143385752</v>
      </c>
      <c r="Z209">
        <v>26.33</v>
      </c>
      <c r="AA209">
        <f t="shared" si="35"/>
        <v>0.05726402783819052</v>
      </c>
    </row>
    <row r="210" spans="1:27" ht="12">
      <c r="A210" s="1" t="s">
        <v>189</v>
      </c>
      <c r="B210" s="1" t="s">
        <v>285</v>
      </c>
      <c r="C210" s="1" t="s">
        <v>256</v>
      </c>
      <c r="D210" s="1">
        <v>3.85</v>
      </c>
      <c r="E210">
        <v>45</v>
      </c>
      <c r="F210">
        <v>16.25</v>
      </c>
      <c r="G210">
        <v>38.75</v>
      </c>
      <c r="H210" s="1" t="s">
        <v>89</v>
      </c>
      <c r="I210" s="1">
        <v>6</v>
      </c>
      <c r="J210">
        <v>81.67</v>
      </c>
      <c r="K210">
        <f t="shared" si="27"/>
        <v>0.10188373253493015</v>
      </c>
      <c r="L210">
        <v>38.17</v>
      </c>
      <c r="M210">
        <f t="shared" si="28"/>
        <v>0.07850678733031674</v>
      </c>
      <c r="N210">
        <v>0</v>
      </c>
      <c r="O210">
        <f t="shared" si="29"/>
        <v>0</v>
      </c>
      <c r="P210">
        <v>56.22</v>
      </c>
      <c r="Q210">
        <f t="shared" si="30"/>
        <v>0.0718925831202046</v>
      </c>
      <c r="R210">
        <v>9.175</v>
      </c>
      <c r="S210">
        <f t="shared" si="31"/>
        <v>0.007015598715399909</v>
      </c>
      <c r="T210">
        <v>13.75</v>
      </c>
      <c r="U210">
        <f t="shared" si="32"/>
        <v>0.012513651255915545</v>
      </c>
      <c r="V210">
        <v>0</v>
      </c>
      <c r="W210">
        <f t="shared" si="33"/>
        <v>0</v>
      </c>
      <c r="X210">
        <v>0</v>
      </c>
      <c r="Y210">
        <f t="shared" si="34"/>
        <v>0</v>
      </c>
      <c r="Z210">
        <v>22.99</v>
      </c>
      <c r="AA210">
        <f t="shared" si="35"/>
        <v>0.05</v>
      </c>
    </row>
    <row r="211" spans="1:29" ht="12">
      <c r="A211" s="1" t="s">
        <v>189</v>
      </c>
      <c r="B211" s="1" t="s">
        <v>285</v>
      </c>
      <c r="C211" s="1" t="s">
        <v>257</v>
      </c>
      <c r="D211" s="1">
        <v>4.05</v>
      </c>
      <c r="E211">
        <v>47.5</v>
      </c>
      <c r="F211">
        <v>17.5</v>
      </c>
      <c r="G211">
        <v>35</v>
      </c>
      <c r="H211" s="1" t="s">
        <v>90</v>
      </c>
      <c r="I211" s="1">
        <v>5</v>
      </c>
      <c r="J211">
        <v>107.8</v>
      </c>
      <c r="K211">
        <f t="shared" si="27"/>
        <v>0.1344810379241517</v>
      </c>
      <c r="L211">
        <v>45.44</v>
      </c>
      <c r="M211">
        <f t="shared" si="28"/>
        <v>0.0934594816947758</v>
      </c>
      <c r="N211">
        <v>0.5752</v>
      </c>
      <c r="O211">
        <f t="shared" si="29"/>
        <v>0.0009286406199547951</v>
      </c>
      <c r="P211">
        <v>44.05</v>
      </c>
      <c r="Q211">
        <f t="shared" si="30"/>
        <v>0.05632992327365729</v>
      </c>
      <c r="R211">
        <v>12.31</v>
      </c>
      <c r="S211">
        <f t="shared" si="31"/>
        <v>0.00941275424376816</v>
      </c>
      <c r="T211">
        <v>17.12</v>
      </c>
      <c r="U211">
        <f t="shared" si="32"/>
        <v>0.015580633418274483</v>
      </c>
      <c r="V211">
        <v>0</v>
      </c>
      <c r="W211">
        <f t="shared" si="33"/>
        <v>0</v>
      </c>
      <c r="X211">
        <v>2.046</v>
      </c>
      <c r="Y211">
        <f t="shared" si="34"/>
        <v>0.00946345975948196</v>
      </c>
      <c r="Z211">
        <v>23.69</v>
      </c>
      <c r="AA211">
        <f t="shared" si="35"/>
        <v>0.05152240104393215</v>
      </c>
      <c r="AB211" s="1"/>
      <c r="AC211" s="1"/>
    </row>
    <row r="212" spans="1:29" ht="12">
      <c r="A212" s="1" t="s">
        <v>189</v>
      </c>
      <c r="B212" s="1" t="s">
        <v>285</v>
      </c>
      <c r="C212" s="1" t="s">
        <v>258</v>
      </c>
      <c r="D212" s="1">
        <v>4.52</v>
      </c>
      <c r="E212">
        <v>42.5</v>
      </c>
      <c r="F212">
        <v>20</v>
      </c>
      <c r="G212">
        <v>37.5</v>
      </c>
      <c r="H212" s="1" t="s">
        <v>89</v>
      </c>
      <c r="I212" s="1">
        <v>13</v>
      </c>
      <c r="J212">
        <v>98.76</v>
      </c>
      <c r="K212">
        <f t="shared" si="27"/>
        <v>0.12320359281437127</v>
      </c>
      <c r="L212">
        <v>65.34</v>
      </c>
      <c r="M212">
        <f t="shared" si="28"/>
        <v>0.1343891402714932</v>
      </c>
      <c r="N212">
        <f>N210</f>
        <v>0</v>
      </c>
      <c r="O212">
        <f t="shared" si="29"/>
        <v>0</v>
      </c>
      <c r="P212">
        <v>67.7</v>
      </c>
      <c r="Q212">
        <f t="shared" si="30"/>
        <v>0.08657289002557546</v>
      </c>
      <c r="R212">
        <v>7.947</v>
      </c>
      <c r="S212">
        <f t="shared" si="31"/>
        <v>0.006076617219758372</v>
      </c>
      <c r="T212">
        <v>31.44</v>
      </c>
      <c r="U212">
        <f t="shared" si="32"/>
        <v>0.02861303239898071</v>
      </c>
      <c r="V212">
        <v>0.1708</v>
      </c>
      <c r="W212">
        <f t="shared" si="33"/>
        <v>0.00013438237608182535</v>
      </c>
      <c r="X212">
        <v>0.0866</v>
      </c>
      <c r="Y212">
        <f t="shared" si="34"/>
        <v>0.0004005550416281221</v>
      </c>
      <c r="Z212">
        <v>19.09</v>
      </c>
      <c r="AA212">
        <f t="shared" si="35"/>
        <v>0.04151805132666377</v>
      </c>
      <c r="AB212" s="1"/>
      <c r="AC212" s="1"/>
    </row>
    <row r="213" spans="1:29" ht="12">
      <c r="A213" s="1" t="s">
        <v>189</v>
      </c>
      <c r="B213" s="1" t="s">
        <v>285</v>
      </c>
      <c r="C213" s="1" t="s">
        <v>259</v>
      </c>
      <c r="D213" s="1">
        <v>4.7</v>
      </c>
      <c r="E213">
        <v>32.5</v>
      </c>
      <c r="F213">
        <v>22.5</v>
      </c>
      <c r="G213">
        <v>45</v>
      </c>
      <c r="H213" s="1" t="s">
        <v>95</v>
      </c>
      <c r="I213" s="1">
        <v>1</v>
      </c>
      <c r="J213">
        <v>181.8</v>
      </c>
      <c r="K213">
        <f t="shared" si="27"/>
        <v>0.22679640718562877</v>
      </c>
      <c r="L213">
        <v>55.83</v>
      </c>
      <c r="M213">
        <f t="shared" si="28"/>
        <v>0.11482928835870011</v>
      </c>
      <c r="N213">
        <v>1.704</v>
      </c>
      <c r="O213">
        <f t="shared" si="29"/>
        <v>0.002751049402647724</v>
      </c>
      <c r="P213">
        <v>72.95</v>
      </c>
      <c r="Q213">
        <f t="shared" si="30"/>
        <v>0.09328644501278774</v>
      </c>
      <c r="R213">
        <v>7.833</v>
      </c>
      <c r="S213">
        <f t="shared" si="31"/>
        <v>0.005989447927817709</v>
      </c>
      <c r="T213">
        <v>118.5</v>
      </c>
      <c r="U213">
        <f t="shared" si="32"/>
        <v>0.10784492173279941</v>
      </c>
      <c r="V213">
        <v>0.8368</v>
      </c>
      <c r="W213">
        <f t="shared" si="33"/>
        <v>0.0006583792289535799</v>
      </c>
      <c r="X213">
        <v>1.915</v>
      </c>
      <c r="Y213">
        <f t="shared" si="34"/>
        <v>0.00885753931544866</v>
      </c>
      <c r="Z213">
        <v>26.67</v>
      </c>
      <c r="AA213">
        <f t="shared" si="35"/>
        <v>0.05800347977381471</v>
      </c>
      <c r="AB213" s="1"/>
      <c r="AC213" s="1"/>
    </row>
    <row r="214" spans="1:29" ht="12">
      <c r="A214" s="1" t="s">
        <v>189</v>
      </c>
      <c r="B214" s="1" t="s">
        <v>285</v>
      </c>
      <c r="C214" s="1" t="s">
        <v>260</v>
      </c>
      <c r="D214" s="1">
        <v>4.22</v>
      </c>
      <c r="E214">
        <v>52.5</v>
      </c>
      <c r="F214">
        <v>10</v>
      </c>
      <c r="G214">
        <v>37.5</v>
      </c>
      <c r="H214" s="1" t="s">
        <v>60</v>
      </c>
      <c r="I214" s="1">
        <v>3</v>
      </c>
      <c r="J214">
        <v>85.43</v>
      </c>
      <c r="K214">
        <f t="shared" si="27"/>
        <v>0.1065743512974052</v>
      </c>
      <c r="L214">
        <v>30.34</v>
      </c>
      <c r="M214">
        <f t="shared" si="28"/>
        <v>0.06240230357877417</v>
      </c>
      <c r="N214">
        <v>2.375</v>
      </c>
      <c r="O214">
        <f t="shared" si="29"/>
        <v>0.0038343558282208593</v>
      </c>
      <c r="P214">
        <v>45.86</v>
      </c>
      <c r="Q214">
        <f t="shared" si="30"/>
        <v>0.05864450127877238</v>
      </c>
      <c r="R214">
        <v>4.928</v>
      </c>
      <c r="S214">
        <f t="shared" si="31"/>
        <v>0.0037681602691543047</v>
      </c>
      <c r="T214">
        <v>8.419</v>
      </c>
      <c r="U214">
        <f t="shared" si="32"/>
        <v>0.007661994903531125</v>
      </c>
      <c r="V214">
        <v>0</v>
      </c>
      <c r="W214">
        <f t="shared" si="33"/>
        <v>0</v>
      </c>
      <c r="X214">
        <v>1.828</v>
      </c>
      <c r="Y214">
        <f t="shared" si="34"/>
        <v>0.00845513413506013</v>
      </c>
      <c r="Z214">
        <v>20.51</v>
      </c>
      <c r="AA214">
        <f t="shared" si="35"/>
        <v>0.04460635058721184</v>
      </c>
      <c r="AB214" s="1"/>
      <c r="AC214" s="1"/>
    </row>
    <row r="215" spans="1:29" ht="12">
      <c r="A215" s="1" t="s">
        <v>189</v>
      </c>
      <c r="B215" s="1" t="s">
        <v>285</v>
      </c>
      <c r="C215" s="1" t="s">
        <v>261</v>
      </c>
      <c r="D215" s="1">
        <v>4.26</v>
      </c>
      <c r="E215">
        <v>47.5</v>
      </c>
      <c r="F215">
        <v>15</v>
      </c>
      <c r="G215">
        <v>37.5</v>
      </c>
      <c r="H215" s="1" t="s">
        <v>60</v>
      </c>
      <c r="I215" s="1">
        <v>1</v>
      </c>
      <c r="J215">
        <v>99.52</v>
      </c>
      <c r="K215">
        <f t="shared" si="27"/>
        <v>0.12415169660678642</v>
      </c>
      <c r="L215">
        <v>31.85</v>
      </c>
      <c r="M215">
        <f t="shared" si="28"/>
        <v>0.06550802139037433</v>
      </c>
      <c r="N215">
        <v>2.341</v>
      </c>
      <c r="O215">
        <f t="shared" si="29"/>
        <v>0.0037794639974168555</v>
      </c>
      <c r="P215">
        <v>35.87</v>
      </c>
      <c r="Q215">
        <f t="shared" si="30"/>
        <v>0.04586956521739131</v>
      </c>
      <c r="R215">
        <v>5.711</v>
      </c>
      <c r="S215">
        <f t="shared" si="31"/>
        <v>0.004366875669062548</v>
      </c>
      <c r="T215">
        <v>23.3</v>
      </c>
      <c r="U215">
        <f t="shared" si="32"/>
        <v>0.021204950855478705</v>
      </c>
      <c r="V215">
        <v>0</v>
      </c>
      <c r="W215">
        <f t="shared" si="33"/>
        <v>0</v>
      </c>
      <c r="X215">
        <v>2.786</v>
      </c>
      <c r="Y215">
        <f t="shared" si="34"/>
        <v>0.012886216466234968</v>
      </c>
      <c r="Z215">
        <v>22.42</v>
      </c>
      <c r="AA215">
        <f t="shared" si="35"/>
        <v>0.0487603305785124</v>
      </c>
      <c r="AB215" s="1"/>
      <c r="AC215" s="1"/>
    </row>
    <row r="216" spans="1:29" ht="12">
      <c r="A216" s="1" t="s">
        <v>189</v>
      </c>
      <c r="B216" s="1" t="s">
        <v>285</v>
      </c>
      <c r="C216" s="1" t="s">
        <v>262</v>
      </c>
      <c r="D216" s="1">
        <v>4.43</v>
      </c>
      <c r="E216">
        <v>45</v>
      </c>
      <c r="F216">
        <v>17.5</v>
      </c>
      <c r="G216">
        <v>37.5</v>
      </c>
      <c r="H216" s="1" t="s">
        <v>60</v>
      </c>
      <c r="I216" s="1">
        <v>0</v>
      </c>
      <c r="J216">
        <v>82.44</v>
      </c>
      <c r="K216">
        <f t="shared" si="27"/>
        <v>0.1028443113772455</v>
      </c>
      <c r="L216">
        <v>39.4</v>
      </c>
      <c r="M216">
        <f t="shared" si="28"/>
        <v>0.08103661044837515</v>
      </c>
      <c r="N216">
        <v>1.903</v>
      </c>
      <c r="O216">
        <f t="shared" si="29"/>
        <v>0.003072328059412335</v>
      </c>
      <c r="P216">
        <v>34.52</v>
      </c>
      <c r="Q216">
        <f t="shared" si="30"/>
        <v>0.04414322250639387</v>
      </c>
      <c r="R216">
        <v>3.024</v>
      </c>
      <c r="S216">
        <f t="shared" si="31"/>
        <v>0.002312280165162869</v>
      </c>
      <c r="T216">
        <v>53.89</v>
      </c>
      <c r="U216">
        <f t="shared" si="32"/>
        <v>0.049044412085911905</v>
      </c>
      <c r="V216">
        <v>0</v>
      </c>
      <c r="W216">
        <f t="shared" si="33"/>
        <v>0</v>
      </c>
      <c r="X216">
        <v>2.438</v>
      </c>
      <c r="Y216">
        <f t="shared" si="34"/>
        <v>0.011276595744680852</v>
      </c>
      <c r="Z216">
        <v>20.19</v>
      </c>
      <c r="AA216">
        <f t="shared" si="35"/>
        <v>0.04391039582427143</v>
      </c>
      <c r="AB216" s="1"/>
      <c r="AC216" s="1"/>
    </row>
    <row r="217" spans="1:29" ht="12">
      <c r="A217" s="1" t="s">
        <v>189</v>
      </c>
      <c r="B217" s="1" t="s">
        <v>285</v>
      </c>
      <c r="C217" s="1" t="s">
        <v>263</v>
      </c>
      <c r="D217" s="1">
        <v>4.62</v>
      </c>
      <c r="E217">
        <v>42.5</v>
      </c>
      <c r="F217">
        <v>21.25</v>
      </c>
      <c r="G217">
        <v>36.25</v>
      </c>
      <c r="H217" s="1" t="s">
        <v>89</v>
      </c>
      <c r="I217" s="1">
        <v>5</v>
      </c>
      <c r="J217">
        <v>219.8</v>
      </c>
      <c r="K217">
        <f t="shared" si="27"/>
        <v>0.2742015968063872</v>
      </c>
      <c r="L217">
        <v>116.7</v>
      </c>
      <c r="M217">
        <f t="shared" si="28"/>
        <v>0.24002468120115178</v>
      </c>
      <c r="N217">
        <v>4.007</v>
      </c>
      <c r="O217">
        <f t="shared" si="29"/>
        <v>0.006469163706813045</v>
      </c>
      <c r="P217">
        <v>91.57</v>
      </c>
      <c r="Q217">
        <f t="shared" si="30"/>
        <v>0.11709718670076727</v>
      </c>
      <c r="R217">
        <v>7.485</v>
      </c>
      <c r="S217">
        <f t="shared" si="31"/>
        <v>0.0057233521945251565</v>
      </c>
      <c r="T217">
        <v>374.2</v>
      </c>
      <c r="U217">
        <f t="shared" si="32"/>
        <v>0.3405533309064434</v>
      </c>
      <c r="V217">
        <v>0.3484</v>
      </c>
      <c r="W217">
        <f t="shared" si="33"/>
        <v>0.00027411487018095984</v>
      </c>
      <c r="X217">
        <v>1.828</v>
      </c>
      <c r="Y217">
        <f t="shared" si="34"/>
        <v>0.00845513413506013</v>
      </c>
      <c r="Z217">
        <v>23.82</v>
      </c>
      <c r="AA217">
        <f t="shared" si="35"/>
        <v>0.05180513266637669</v>
      </c>
      <c r="AB217" s="1"/>
      <c r="AC217" s="1"/>
    </row>
    <row r="218" spans="1:29" ht="12">
      <c r="A218" s="1" t="s">
        <v>189</v>
      </c>
      <c r="B218" s="1" t="s">
        <v>285</v>
      </c>
      <c r="C218" s="1" t="s">
        <v>264</v>
      </c>
      <c r="D218" s="1">
        <v>4.84</v>
      </c>
      <c r="E218">
        <v>50</v>
      </c>
      <c r="F218">
        <v>20</v>
      </c>
      <c r="G218">
        <v>30</v>
      </c>
      <c r="H218" s="1" t="s">
        <v>90</v>
      </c>
      <c r="I218" s="1">
        <v>3</v>
      </c>
      <c r="J218">
        <v>144.3</v>
      </c>
      <c r="K218">
        <f t="shared" si="27"/>
        <v>0.18001497005988026</v>
      </c>
      <c r="L218">
        <v>85.76</v>
      </c>
      <c r="M218">
        <f t="shared" si="28"/>
        <v>0.17638831756478815</v>
      </c>
      <c r="N218">
        <v>0</v>
      </c>
      <c r="O218">
        <f t="shared" si="29"/>
        <v>0</v>
      </c>
      <c r="P218">
        <v>47.42</v>
      </c>
      <c r="Q218">
        <f t="shared" si="30"/>
        <v>0.06063938618925832</v>
      </c>
      <c r="R218">
        <v>7.384</v>
      </c>
      <c r="S218">
        <f t="shared" si="31"/>
        <v>0.005646123260437376</v>
      </c>
      <c r="T218">
        <v>153</v>
      </c>
      <c r="U218">
        <f t="shared" si="32"/>
        <v>0.13924281033855115</v>
      </c>
      <c r="V218">
        <v>1.873</v>
      </c>
      <c r="W218">
        <f t="shared" si="33"/>
        <v>0.0014736428009441385</v>
      </c>
      <c r="X218">
        <v>2.22</v>
      </c>
      <c r="Y218">
        <f t="shared" si="34"/>
        <v>0.010268270120259021</v>
      </c>
      <c r="Z218">
        <v>27.3</v>
      </c>
      <c r="AA218">
        <f t="shared" si="35"/>
        <v>0.05937364071335364</v>
      </c>
      <c r="AB218" s="1"/>
      <c r="AC218" s="1"/>
    </row>
    <row r="219" spans="1:29" ht="12">
      <c r="A219" s="1" t="s">
        <v>189</v>
      </c>
      <c r="B219" s="1" t="s">
        <v>285</v>
      </c>
      <c r="C219" s="1" t="s">
        <v>265</v>
      </c>
      <c r="D219" s="1">
        <v>4.29</v>
      </c>
      <c r="E219">
        <v>60</v>
      </c>
      <c r="F219">
        <v>10</v>
      </c>
      <c r="G219">
        <v>30</v>
      </c>
      <c r="H219" s="1" t="s">
        <v>90</v>
      </c>
      <c r="I219" s="1">
        <v>9</v>
      </c>
      <c r="J219">
        <v>158</v>
      </c>
      <c r="K219">
        <f t="shared" si="27"/>
        <v>0.19710578842315368</v>
      </c>
      <c r="L219">
        <v>45.7</v>
      </c>
      <c r="M219">
        <f t="shared" si="28"/>
        <v>0.09399424105306459</v>
      </c>
      <c r="N219">
        <v>0.102</v>
      </c>
      <c r="O219">
        <f t="shared" si="29"/>
        <v>0.00016467549241201162</v>
      </c>
      <c r="P219">
        <v>57.64</v>
      </c>
      <c r="Q219">
        <f t="shared" si="30"/>
        <v>0.07370843989769822</v>
      </c>
      <c r="R219">
        <v>3.589</v>
      </c>
      <c r="S219">
        <f t="shared" si="31"/>
        <v>0.002744303410307386</v>
      </c>
      <c r="T219">
        <v>20.21</v>
      </c>
      <c r="U219">
        <f t="shared" si="32"/>
        <v>0.018392792136876595</v>
      </c>
      <c r="V219">
        <v>0</v>
      </c>
      <c r="W219">
        <f t="shared" si="33"/>
        <v>0</v>
      </c>
      <c r="X219">
        <v>2.699</v>
      </c>
      <c r="Y219">
        <f t="shared" si="34"/>
        <v>0.012483811285846438</v>
      </c>
      <c r="Z219">
        <v>21.32</v>
      </c>
      <c r="AA219">
        <f t="shared" si="35"/>
        <v>0.04636798608090475</v>
      </c>
      <c r="AB219" s="1"/>
      <c r="AC219" s="1"/>
    </row>
    <row r="220" spans="1:29" ht="12">
      <c r="A220" s="1" t="s">
        <v>189</v>
      </c>
      <c r="B220" s="1" t="s">
        <v>285</v>
      </c>
      <c r="C220" s="1" t="s">
        <v>266</v>
      </c>
      <c r="D220" s="1">
        <v>4.02</v>
      </c>
      <c r="E220">
        <v>50</v>
      </c>
      <c r="F220">
        <v>16.25</v>
      </c>
      <c r="G220">
        <v>33.75</v>
      </c>
      <c r="H220" s="1" t="s">
        <v>90</v>
      </c>
      <c r="I220" s="1">
        <v>5</v>
      </c>
      <c r="J220">
        <v>131.5</v>
      </c>
      <c r="K220">
        <f t="shared" si="27"/>
        <v>0.16404690618762474</v>
      </c>
      <c r="L220">
        <v>45.15</v>
      </c>
      <c r="M220">
        <f t="shared" si="28"/>
        <v>0.09286301933360756</v>
      </c>
      <c r="N220">
        <v>0.0324</v>
      </c>
      <c r="O220">
        <f t="shared" si="29"/>
        <v>5.230868582499193E-05</v>
      </c>
      <c r="P220">
        <v>71.38</v>
      </c>
      <c r="Q220">
        <f t="shared" si="30"/>
        <v>0.09127877237851663</v>
      </c>
      <c r="R220">
        <v>5.263</v>
      </c>
      <c r="S220">
        <f t="shared" si="31"/>
        <v>0.004024315644593974</v>
      </c>
      <c r="T220">
        <v>62.31</v>
      </c>
      <c r="U220">
        <f t="shared" si="32"/>
        <v>0.056707317073170734</v>
      </c>
      <c r="V220">
        <v>0.2448</v>
      </c>
      <c r="W220">
        <f t="shared" si="33"/>
        <v>0.0001926042486231314</v>
      </c>
      <c r="X220">
        <v>2.394</v>
      </c>
      <c r="Y220">
        <f t="shared" si="34"/>
        <v>0.011073080481036078</v>
      </c>
      <c r="Z220">
        <v>25.04</v>
      </c>
      <c r="AA220">
        <f t="shared" si="35"/>
        <v>0.054458460200086996</v>
      </c>
      <c r="AB220" s="1"/>
      <c r="AC220" s="1"/>
    </row>
    <row r="221" spans="1:29" ht="12">
      <c r="A221" s="1" t="s">
        <v>189</v>
      </c>
      <c r="B221" s="1" t="s">
        <v>285</v>
      </c>
      <c r="C221" s="1" t="s">
        <v>267</v>
      </c>
      <c r="D221" s="1">
        <v>4</v>
      </c>
      <c r="E221">
        <v>42.5</v>
      </c>
      <c r="F221">
        <v>57.5</v>
      </c>
      <c r="G221">
        <v>0</v>
      </c>
      <c r="H221" s="1" t="s">
        <v>61</v>
      </c>
      <c r="I221" s="1">
        <v>9</v>
      </c>
      <c r="J221">
        <v>85.48</v>
      </c>
      <c r="K221">
        <f t="shared" si="27"/>
        <v>0.10663672654690619</v>
      </c>
      <c r="L221">
        <v>33.91</v>
      </c>
      <c r="M221">
        <f t="shared" si="28"/>
        <v>0.0697449609214315</v>
      </c>
      <c r="N221">
        <v>0</v>
      </c>
      <c r="O221">
        <f t="shared" si="29"/>
        <v>0</v>
      </c>
      <c r="P221">
        <v>52.24</v>
      </c>
      <c r="Q221">
        <f t="shared" si="30"/>
        <v>0.06680306905370845</v>
      </c>
      <c r="R221">
        <v>5.486</v>
      </c>
      <c r="S221">
        <f t="shared" si="31"/>
        <v>0.0041948310139165</v>
      </c>
      <c r="T221">
        <v>21.05</v>
      </c>
      <c r="U221">
        <f t="shared" si="32"/>
        <v>0.01915726246814707</v>
      </c>
      <c r="V221">
        <v>0.082</v>
      </c>
      <c r="W221">
        <f t="shared" si="33"/>
        <v>6.451612903225807E-05</v>
      </c>
      <c r="X221">
        <v>1.436</v>
      </c>
      <c r="Y221">
        <f t="shared" si="34"/>
        <v>0.006641998149861239</v>
      </c>
      <c r="Z221">
        <v>26.03</v>
      </c>
      <c r="AA221">
        <f t="shared" si="35"/>
        <v>0.05661157024793389</v>
      </c>
      <c r="AB221" s="1"/>
      <c r="AC221" s="1"/>
    </row>
    <row r="222" spans="1:29" ht="12">
      <c r="A222" s="1" t="s">
        <v>189</v>
      </c>
      <c r="B222" s="1" t="s">
        <v>285</v>
      </c>
      <c r="C222" s="1" t="s">
        <v>268</v>
      </c>
      <c r="D222" s="1">
        <v>3.85</v>
      </c>
      <c r="E222">
        <v>60</v>
      </c>
      <c r="F222">
        <v>5</v>
      </c>
      <c r="G222">
        <v>35</v>
      </c>
      <c r="H222" s="1" t="s">
        <v>90</v>
      </c>
      <c r="I222" s="1">
        <v>8</v>
      </c>
      <c r="J222">
        <v>115.1</v>
      </c>
      <c r="K222">
        <f t="shared" si="27"/>
        <v>0.1435878243512974</v>
      </c>
      <c r="L222">
        <v>33.08</v>
      </c>
      <c r="M222">
        <f t="shared" si="28"/>
        <v>0.06803784450843274</v>
      </c>
      <c r="N222">
        <v>0</v>
      </c>
      <c r="O222">
        <f t="shared" si="29"/>
        <v>0</v>
      </c>
      <c r="P222">
        <v>43.08</v>
      </c>
      <c r="Q222">
        <f t="shared" si="30"/>
        <v>0.05508951406649617</v>
      </c>
      <c r="R222">
        <v>6.271</v>
      </c>
      <c r="S222">
        <f t="shared" si="31"/>
        <v>0.004795075699648264</v>
      </c>
      <c r="T222">
        <v>11.23</v>
      </c>
      <c r="U222">
        <f t="shared" si="32"/>
        <v>0.010220240262104115</v>
      </c>
      <c r="V222">
        <v>0</v>
      </c>
      <c r="W222">
        <f t="shared" si="33"/>
        <v>0</v>
      </c>
      <c r="X222">
        <v>1.959</v>
      </c>
      <c r="Y222">
        <f t="shared" si="34"/>
        <v>0.009061054579093432</v>
      </c>
      <c r="Z222">
        <v>31.56</v>
      </c>
      <c r="AA222">
        <f t="shared" si="35"/>
        <v>0.06863853849499783</v>
      </c>
      <c r="AB222" s="1"/>
      <c r="AC222" s="1"/>
    </row>
    <row r="223" spans="1:29" ht="12">
      <c r="A223" s="1" t="s">
        <v>189</v>
      </c>
      <c r="B223" s="1" t="s">
        <v>285</v>
      </c>
      <c r="C223" s="1" t="s">
        <v>269</v>
      </c>
      <c r="D223" s="1">
        <v>3.91</v>
      </c>
      <c r="E223">
        <v>45</v>
      </c>
      <c r="F223">
        <v>7.5</v>
      </c>
      <c r="G223">
        <v>47.5</v>
      </c>
      <c r="H223" s="1" t="s">
        <v>60</v>
      </c>
      <c r="I223" s="1">
        <v>9</v>
      </c>
      <c r="J223">
        <v>101.5</v>
      </c>
      <c r="K223">
        <f t="shared" si="27"/>
        <v>0.12662175648702595</v>
      </c>
      <c r="L223">
        <v>24.99</v>
      </c>
      <c r="M223">
        <f t="shared" si="28"/>
        <v>0.0513986013986014</v>
      </c>
      <c r="N223">
        <v>0</v>
      </c>
      <c r="O223">
        <f t="shared" si="29"/>
        <v>0</v>
      </c>
      <c r="P223">
        <v>23.33</v>
      </c>
      <c r="Q223">
        <f t="shared" si="30"/>
        <v>0.02983375959079284</v>
      </c>
      <c r="R223">
        <v>4.704</v>
      </c>
      <c r="S223">
        <f t="shared" si="31"/>
        <v>0.003596880256920018</v>
      </c>
      <c r="T223">
        <v>3.367</v>
      </c>
      <c r="U223">
        <f t="shared" si="32"/>
        <v>0.0030642519111758284</v>
      </c>
      <c r="V223">
        <v>0</v>
      </c>
      <c r="W223">
        <f t="shared" si="33"/>
        <v>0</v>
      </c>
      <c r="X223">
        <v>2.176</v>
      </c>
      <c r="Y223">
        <f t="shared" si="34"/>
        <v>0.010064754856614247</v>
      </c>
      <c r="Z223">
        <v>27.78</v>
      </c>
      <c r="AA223">
        <f t="shared" si="35"/>
        <v>0.06041757285776425</v>
      </c>
      <c r="AB223" s="1"/>
      <c r="AC223" s="1"/>
    </row>
    <row r="224" spans="1:29" ht="12">
      <c r="A224" s="1" t="s">
        <v>189</v>
      </c>
      <c r="B224" s="1" t="s">
        <v>285</v>
      </c>
      <c r="C224" s="1" t="s">
        <v>270</v>
      </c>
      <c r="D224" s="1">
        <v>4.11</v>
      </c>
      <c r="E224">
        <v>55</v>
      </c>
      <c r="F224">
        <v>7.5</v>
      </c>
      <c r="G224">
        <v>37.5</v>
      </c>
      <c r="H224" s="1" t="s">
        <v>60</v>
      </c>
      <c r="I224" s="1">
        <v>9</v>
      </c>
      <c r="J224">
        <v>111.9</v>
      </c>
      <c r="K224">
        <f t="shared" si="27"/>
        <v>0.13959580838323354</v>
      </c>
      <c r="L224">
        <v>33.22</v>
      </c>
      <c r="M224">
        <f t="shared" si="28"/>
        <v>0.06832579185520361</v>
      </c>
      <c r="N224">
        <v>2.402</v>
      </c>
      <c r="O224">
        <f t="shared" si="29"/>
        <v>0.003877946399741686</v>
      </c>
      <c r="P224">
        <v>70.79</v>
      </c>
      <c r="Q224">
        <f t="shared" si="30"/>
        <v>0.09052429667519184</v>
      </c>
      <c r="R224">
        <v>8.509</v>
      </c>
      <c r="S224">
        <f t="shared" si="31"/>
        <v>0.00650634653616761</v>
      </c>
      <c r="T224">
        <v>2.805</v>
      </c>
      <c r="U224">
        <f t="shared" si="32"/>
        <v>0.002552784856206771</v>
      </c>
      <c r="V224">
        <v>0</v>
      </c>
      <c r="W224">
        <f t="shared" si="33"/>
        <v>0</v>
      </c>
      <c r="X224">
        <v>2.002</v>
      </c>
      <c r="Y224">
        <f t="shared" si="34"/>
        <v>0.009259944495837186</v>
      </c>
      <c r="Z224">
        <v>30.57</v>
      </c>
      <c r="AA224">
        <f t="shared" si="35"/>
        <v>0.06648542844715094</v>
      </c>
      <c r="AB224" s="1"/>
      <c r="AC224" s="1"/>
    </row>
    <row r="225" spans="1:29" ht="12">
      <c r="A225" s="1" t="s">
        <v>189</v>
      </c>
      <c r="B225" s="1" t="s">
        <v>285</v>
      </c>
      <c r="C225" s="1" t="s">
        <v>271</v>
      </c>
      <c r="D225" s="1">
        <v>4.22</v>
      </c>
      <c r="E225">
        <v>52.5</v>
      </c>
      <c r="F225">
        <v>17.5</v>
      </c>
      <c r="G225">
        <v>30</v>
      </c>
      <c r="H225" s="1" t="s">
        <v>90</v>
      </c>
      <c r="I225" s="1">
        <v>1</v>
      </c>
      <c r="J225">
        <v>126.4</v>
      </c>
      <c r="K225">
        <f t="shared" si="27"/>
        <v>0.15768463073852296</v>
      </c>
      <c r="L225">
        <v>39.1</v>
      </c>
      <c r="M225">
        <f t="shared" si="28"/>
        <v>0.08041958041958042</v>
      </c>
      <c r="N225">
        <v>0</v>
      </c>
      <c r="O225">
        <f t="shared" si="29"/>
        <v>0</v>
      </c>
      <c r="P225">
        <v>47.81</v>
      </c>
      <c r="Q225">
        <f t="shared" si="30"/>
        <v>0.061138107416879806</v>
      </c>
      <c r="R225">
        <v>6.266</v>
      </c>
      <c r="S225">
        <f t="shared" si="31"/>
        <v>0.004791252485089464</v>
      </c>
      <c r="T225">
        <v>104.4</v>
      </c>
      <c r="U225">
        <f t="shared" si="32"/>
        <v>0.09501274117218785</v>
      </c>
      <c r="V225">
        <v>1.31</v>
      </c>
      <c r="W225">
        <f t="shared" si="33"/>
        <v>0.001030684500393391</v>
      </c>
      <c r="X225">
        <v>2.655</v>
      </c>
      <c r="Y225">
        <f t="shared" si="34"/>
        <v>0.012280296022201664</v>
      </c>
      <c r="Z225">
        <v>31.13</v>
      </c>
      <c r="AA225">
        <f t="shared" si="35"/>
        <v>0.06770334928229665</v>
      </c>
      <c r="AB225" s="1"/>
      <c r="AC225" s="1"/>
    </row>
    <row r="226" spans="1:29" ht="12">
      <c r="A226" s="1" t="s">
        <v>189</v>
      </c>
      <c r="B226" s="1" t="s">
        <v>285</v>
      </c>
      <c r="C226" s="1" t="s">
        <v>272</v>
      </c>
      <c r="D226" s="1">
        <v>4.4</v>
      </c>
      <c r="E226">
        <v>25</v>
      </c>
      <c r="F226">
        <v>27.5</v>
      </c>
      <c r="G226">
        <v>47.5</v>
      </c>
      <c r="H226" s="1" t="s">
        <v>95</v>
      </c>
      <c r="I226" s="1">
        <v>0</v>
      </c>
      <c r="J226">
        <v>218.3</v>
      </c>
      <c r="K226">
        <f t="shared" si="27"/>
        <v>0.2723303393213573</v>
      </c>
      <c r="L226">
        <v>42.65</v>
      </c>
      <c r="M226">
        <f t="shared" si="28"/>
        <v>0.08772110242698478</v>
      </c>
      <c r="N226">
        <v>3.573</v>
      </c>
      <c r="O226">
        <f t="shared" si="29"/>
        <v>0.005768485631256055</v>
      </c>
      <c r="P226">
        <v>42.23</v>
      </c>
      <c r="Q226">
        <f t="shared" si="30"/>
        <v>0.05400255754475703</v>
      </c>
      <c r="R226">
        <v>6.938</v>
      </c>
      <c r="S226">
        <f t="shared" si="31"/>
        <v>0.005305092521792323</v>
      </c>
      <c r="T226">
        <v>94.6</v>
      </c>
      <c r="U226">
        <f t="shared" si="32"/>
        <v>0.08609392064069894</v>
      </c>
      <c r="V226">
        <v>0.4224</v>
      </c>
      <c r="W226">
        <f t="shared" si="33"/>
        <v>0.00033233674272226593</v>
      </c>
      <c r="X226">
        <v>2.002</v>
      </c>
      <c r="Y226">
        <f t="shared" si="34"/>
        <v>0.009259944495837186</v>
      </c>
      <c r="Z226">
        <v>32.97</v>
      </c>
      <c r="AA226">
        <f t="shared" si="35"/>
        <v>0.071705089169204</v>
      </c>
      <c r="AB226" s="1"/>
      <c r="AC226" s="1"/>
    </row>
    <row r="227" spans="1:29" ht="12">
      <c r="A227" s="1" t="s">
        <v>189</v>
      </c>
      <c r="B227" s="1" t="s">
        <v>285</v>
      </c>
      <c r="C227" s="1" t="s">
        <v>273</v>
      </c>
      <c r="D227" s="1">
        <v>4.26</v>
      </c>
      <c r="E227">
        <v>40</v>
      </c>
      <c r="F227">
        <v>17.5</v>
      </c>
      <c r="G227">
        <v>42.5</v>
      </c>
      <c r="H227" s="1" t="s">
        <v>95</v>
      </c>
      <c r="I227" s="1">
        <v>9</v>
      </c>
      <c r="J227">
        <v>119.4</v>
      </c>
      <c r="K227">
        <f t="shared" si="27"/>
        <v>0.14895209580838323</v>
      </c>
      <c r="L227">
        <v>47.62</v>
      </c>
      <c r="M227">
        <f t="shared" si="28"/>
        <v>0.09794323323735088</v>
      </c>
      <c r="N227">
        <v>0.977</v>
      </c>
      <c r="O227">
        <f t="shared" si="29"/>
        <v>0.0015773329028091702</v>
      </c>
      <c r="P227">
        <v>46</v>
      </c>
      <c r="Q227">
        <f t="shared" si="30"/>
        <v>0.05882352941176471</v>
      </c>
      <c r="R227">
        <v>8.729</v>
      </c>
      <c r="S227">
        <f t="shared" si="31"/>
        <v>0.006674567976754855</v>
      </c>
      <c r="T227">
        <v>57.82</v>
      </c>
      <c r="U227">
        <f t="shared" si="32"/>
        <v>0.052621041135784495</v>
      </c>
      <c r="V227">
        <v>0.0376</v>
      </c>
      <c r="W227">
        <f t="shared" si="33"/>
        <v>2.9583005507474432E-05</v>
      </c>
      <c r="X227">
        <v>2.002</v>
      </c>
      <c r="Y227">
        <f t="shared" si="34"/>
        <v>0.009259944495837186</v>
      </c>
      <c r="Z227">
        <v>27.85</v>
      </c>
      <c r="AA227">
        <f t="shared" si="35"/>
        <v>0.060569812962157465</v>
      </c>
      <c r="AB227" s="1"/>
      <c r="AC227" s="1"/>
    </row>
    <row r="228" spans="1:29" ht="12">
      <c r="A228" s="1" t="s">
        <v>189</v>
      </c>
      <c r="B228" s="1" t="s">
        <v>285</v>
      </c>
      <c r="C228" s="1" t="s">
        <v>274</v>
      </c>
      <c r="D228" s="1">
        <v>4.19</v>
      </c>
      <c r="E228">
        <v>50</v>
      </c>
      <c r="F228">
        <v>17.5</v>
      </c>
      <c r="G228">
        <v>32.5</v>
      </c>
      <c r="H228" s="1" t="s">
        <v>90</v>
      </c>
      <c r="I228" s="1">
        <v>2</v>
      </c>
      <c r="J228">
        <v>115.6</v>
      </c>
      <c r="K228">
        <f t="shared" si="27"/>
        <v>0.14421157684630737</v>
      </c>
      <c r="L228">
        <v>47.35</v>
      </c>
      <c r="M228">
        <f t="shared" si="28"/>
        <v>0.09738790621143563</v>
      </c>
      <c r="N228">
        <v>0</v>
      </c>
      <c r="O228">
        <f t="shared" si="29"/>
        <v>0</v>
      </c>
      <c r="P228">
        <v>45.85</v>
      </c>
      <c r="Q228">
        <f t="shared" si="30"/>
        <v>0.05863171355498722</v>
      </c>
      <c r="R228">
        <v>5.039</v>
      </c>
      <c r="S228">
        <f t="shared" si="31"/>
        <v>0.003853035632359688</v>
      </c>
      <c r="T228">
        <v>55.3</v>
      </c>
      <c r="U228">
        <f t="shared" si="32"/>
        <v>0.050327630141973057</v>
      </c>
      <c r="V228">
        <v>0.415</v>
      </c>
      <c r="W228">
        <f t="shared" si="33"/>
        <v>0.0003265145554681353</v>
      </c>
      <c r="X228">
        <v>2.481</v>
      </c>
      <c r="Y228">
        <f t="shared" si="34"/>
        <v>0.011475485661424607</v>
      </c>
      <c r="Z228">
        <v>28.54</v>
      </c>
      <c r="AA228">
        <f t="shared" si="35"/>
        <v>0.06207046541974772</v>
      </c>
      <c r="AB228" s="1"/>
      <c r="AC228" s="1"/>
    </row>
    <row r="229" spans="1:29" ht="12">
      <c r="A229" s="1" t="s">
        <v>189</v>
      </c>
      <c r="B229" s="1" t="s">
        <v>285</v>
      </c>
      <c r="C229" s="1" t="s">
        <v>275</v>
      </c>
      <c r="D229" s="1">
        <v>3.86</v>
      </c>
      <c r="E229">
        <v>45</v>
      </c>
      <c r="F229">
        <v>13.75</v>
      </c>
      <c r="G229">
        <v>41.25</v>
      </c>
      <c r="H229" s="1" t="s">
        <v>60</v>
      </c>
      <c r="I229" s="1">
        <v>5</v>
      </c>
      <c r="J229">
        <v>94.5</v>
      </c>
      <c r="K229">
        <f t="shared" si="27"/>
        <v>0.11788922155688623</v>
      </c>
      <c r="L229">
        <v>35.83</v>
      </c>
      <c r="M229">
        <f t="shared" si="28"/>
        <v>0.0736939531057178</v>
      </c>
      <c r="N229">
        <v>0.0505</v>
      </c>
      <c r="O229">
        <f t="shared" si="29"/>
        <v>8.15305134000646E-05</v>
      </c>
      <c r="P229">
        <v>49.16</v>
      </c>
      <c r="Q229">
        <f t="shared" si="30"/>
        <v>0.06286445012787724</v>
      </c>
      <c r="R229">
        <v>6.495</v>
      </c>
      <c r="S229">
        <f t="shared" si="31"/>
        <v>0.004966355711882551</v>
      </c>
      <c r="T229">
        <v>10.38</v>
      </c>
      <c r="U229">
        <f t="shared" si="32"/>
        <v>0.009446669093556608</v>
      </c>
      <c r="V229">
        <v>0.2226</v>
      </c>
      <c r="W229">
        <f t="shared" si="33"/>
        <v>0.00017513768686073958</v>
      </c>
      <c r="X229">
        <v>2.264</v>
      </c>
      <c r="Y229">
        <f t="shared" si="34"/>
        <v>0.010471785383903792</v>
      </c>
      <c r="Z229">
        <v>26.25</v>
      </c>
      <c r="AA229">
        <f t="shared" si="35"/>
        <v>0.05709003914745542</v>
      </c>
      <c r="AB229" s="1"/>
      <c r="AC229" s="1"/>
    </row>
    <row r="230" spans="1:29" ht="12">
      <c r="A230" s="1" t="s">
        <v>189</v>
      </c>
      <c r="B230" s="1" t="s">
        <v>285</v>
      </c>
      <c r="C230" s="1" t="s">
        <v>276</v>
      </c>
      <c r="D230" s="1">
        <v>4.07</v>
      </c>
      <c r="E230">
        <v>40</v>
      </c>
      <c r="F230">
        <v>17.5</v>
      </c>
      <c r="G230">
        <v>42.5</v>
      </c>
      <c r="H230" s="1" t="s">
        <v>95</v>
      </c>
      <c r="I230" s="1">
        <v>2</v>
      </c>
      <c r="J230">
        <v>116.4</v>
      </c>
      <c r="K230">
        <f t="shared" si="27"/>
        <v>0.14520958083832336</v>
      </c>
      <c r="L230">
        <v>39.13</v>
      </c>
      <c r="M230">
        <f t="shared" si="28"/>
        <v>0.0804812834224599</v>
      </c>
      <c r="N230">
        <v>2.31</v>
      </c>
      <c r="O230">
        <f t="shared" si="29"/>
        <v>0.003729415563448499</v>
      </c>
      <c r="P230">
        <v>73.56</v>
      </c>
      <c r="Q230">
        <f t="shared" si="30"/>
        <v>0.09406649616368287</v>
      </c>
      <c r="R230">
        <v>10.52</v>
      </c>
      <c r="S230">
        <f t="shared" si="31"/>
        <v>0.008044043431717388</v>
      </c>
      <c r="T230">
        <v>11.79</v>
      </c>
      <c r="U230">
        <f t="shared" si="32"/>
        <v>0.010729887149617765</v>
      </c>
      <c r="V230">
        <v>0.1042</v>
      </c>
      <c r="W230">
        <f t="shared" si="33"/>
        <v>8.198269079464988E-05</v>
      </c>
      <c r="X230">
        <v>2.394</v>
      </c>
      <c r="Y230">
        <f t="shared" si="34"/>
        <v>0.011073080481036078</v>
      </c>
      <c r="Z230">
        <v>34.11</v>
      </c>
      <c r="AA230">
        <f t="shared" si="35"/>
        <v>0.07418442801217921</v>
      </c>
      <c r="AB230" s="1"/>
      <c r="AC230" s="1"/>
    </row>
    <row r="231" spans="1:29" ht="12">
      <c r="A231" s="1" t="s">
        <v>189</v>
      </c>
      <c r="B231" s="1" t="s">
        <v>285</v>
      </c>
      <c r="C231" s="1" t="s">
        <v>277</v>
      </c>
      <c r="D231" s="1">
        <v>4.05</v>
      </c>
      <c r="E231">
        <v>37.5</v>
      </c>
      <c r="F231">
        <v>12.5</v>
      </c>
      <c r="G231">
        <v>50</v>
      </c>
      <c r="H231" s="1" t="s">
        <v>95</v>
      </c>
      <c r="I231" s="1">
        <v>9</v>
      </c>
      <c r="J231">
        <v>87.39</v>
      </c>
      <c r="K231">
        <f t="shared" si="27"/>
        <v>0.10901946107784431</v>
      </c>
      <c r="L231">
        <v>56.01</v>
      </c>
      <c r="M231">
        <f t="shared" si="28"/>
        <v>0.11519950637597695</v>
      </c>
      <c r="N231">
        <v>2.352</v>
      </c>
      <c r="O231">
        <f t="shared" si="29"/>
        <v>0.0037972231191475622</v>
      </c>
      <c r="P231">
        <v>77.1</v>
      </c>
      <c r="Q231">
        <f t="shared" si="30"/>
        <v>0.09859335038363172</v>
      </c>
      <c r="R231">
        <v>11.31</v>
      </c>
      <c r="S231">
        <f t="shared" si="31"/>
        <v>0.008648111332007952</v>
      </c>
      <c r="T231">
        <v>40.7</v>
      </c>
      <c r="U231">
        <f t="shared" si="32"/>
        <v>0.037040407717510014</v>
      </c>
      <c r="V231">
        <v>0</v>
      </c>
      <c r="W231">
        <f t="shared" si="33"/>
        <v>0</v>
      </c>
      <c r="X231">
        <v>3.134</v>
      </c>
      <c r="Y231">
        <f t="shared" si="34"/>
        <v>0.014495837187789084</v>
      </c>
      <c r="Z231">
        <v>33.82</v>
      </c>
      <c r="AA231">
        <f t="shared" si="35"/>
        <v>0.07355371900826446</v>
      </c>
      <c r="AB231" s="1"/>
      <c r="AC231" s="1"/>
    </row>
    <row r="232" spans="1:29" ht="12">
      <c r="A232" s="1" t="s">
        <v>189</v>
      </c>
      <c r="B232" s="1" t="s">
        <v>285</v>
      </c>
      <c r="C232" s="1" t="s">
        <v>278</v>
      </c>
      <c r="D232" s="1">
        <v>4.45</v>
      </c>
      <c r="E232">
        <v>55</v>
      </c>
      <c r="F232">
        <v>11.25</v>
      </c>
      <c r="G232">
        <v>33.75</v>
      </c>
      <c r="H232" s="1" t="s">
        <v>90</v>
      </c>
      <c r="I232" s="1">
        <v>0</v>
      </c>
      <c r="J232">
        <v>121.4</v>
      </c>
      <c r="K232">
        <f t="shared" si="27"/>
        <v>0.15144710578842316</v>
      </c>
      <c r="L232">
        <v>31.98</v>
      </c>
      <c r="M232">
        <f t="shared" si="28"/>
        <v>0.06577540106951872</v>
      </c>
      <c r="N232">
        <v>2.809</v>
      </c>
      <c r="O232">
        <f t="shared" si="29"/>
        <v>0.00453503390377785</v>
      </c>
      <c r="P232">
        <v>35.04</v>
      </c>
      <c r="Q232">
        <f t="shared" si="30"/>
        <v>0.04480818414322251</v>
      </c>
      <c r="R232">
        <v>12.53</v>
      </c>
      <c r="S232">
        <f t="shared" si="31"/>
        <v>0.009580975684355406</v>
      </c>
      <c r="T232">
        <v>25.54</v>
      </c>
      <c r="U232">
        <f t="shared" si="32"/>
        <v>0.02324353840553331</v>
      </c>
      <c r="V232">
        <v>0</v>
      </c>
      <c r="W232">
        <f t="shared" si="33"/>
        <v>0</v>
      </c>
      <c r="X232">
        <v>2.046</v>
      </c>
      <c r="Y232">
        <f t="shared" si="34"/>
        <v>0.00946345975948196</v>
      </c>
      <c r="Z232">
        <v>29.33</v>
      </c>
      <c r="AA232">
        <f t="shared" si="35"/>
        <v>0.06378860374075686</v>
      </c>
      <c r="AB232" s="1"/>
      <c r="AC232" s="1"/>
    </row>
    <row r="233" spans="1:29" ht="12">
      <c r="A233" s="1" t="s">
        <v>189</v>
      </c>
      <c r="B233" s="1" t="s">
        <v>285</v>
      </c>
      <c r="C233" s="1" t="s">
        <v>279</v>
      </c>
      <c r="D233" s="1">
        <v>4.27</v>
      </c>
      <c r="E233">
        <v>47.5</v>
      </c>
      <c r="F233">
        <v>12.5</v>
      </c>
      <c r="G233">
        <v>40</v>
      </c>
      <c r="H233" s="1" t="s">
        <v>60</v>
      </c>
      <c r="I233" s="1">
        <v>3</v>
      </c>
      <c r="J233">
        <v>645.7</v>
      </c>
      <c r="K233">
        <f t="shared" si="27"/>
        <v>0.8055139720558883</v>
      </c>
      <c r="L233">
        <v>71.91</v>
      </c>
      <c r="M233">
        <f t="shared" si="28"/>
        <v>0.14790209790209788</v>
      </c>
      <c r="N233">
        <v>1.439</v>
      </c>
      <c r="O233">
        <f t="shared" si="29"/>
        <v>0.0023232160154988703</v>
      </c>
      <c r="P233">
        <v>43.75</v>
      </c>
      <c r="Q233">
        <f t="shared" si="30"/>
        <v>0.05594629156010231</v>
      </c>
      <c r="R233">
        <v>8.401</v>
      </c>
      <c r="S233">
        <f t="shared" si="31"/>
        <v>0.006423765101697507</v>
      </c>
      <c r="T233">
        <v>102.2</v>
      </c>
      <c r="U233">
        <f t="shared" si="32"/>
        <v>0.09301055697124136</v>
      </c>
      <c r="V233">
        <v>0</v>
      </c>
      <c r="W233">
        <f t="shared" si="33"/>
        <v>0</v>
      </c>
      <c r="X233">
        <v>2.176</v>
      </c>
      <c r="Y233">
        <f t="shared" si="34"/>
        <v>0.010064754856614247</v>
      </c>
      <c r="Z233">
        <v>32.3</v>
      </c>
      <c r="AA233">
        <f t="shared" si="35"/>
        <v>0.07024793388429752</v>
      </c>
      <c r="AB233" s="1"/>
      <c r="AC233" s="1"/>
    </row>
    <row r="234" spans="1:29" ht="12">
      <c r="A234" s="1" t="s">
        <v>189</v>
      </c>
      <c r="B234" s="1" t="s">
        <v>285</v>
      </c>
      <c r="C234" s="1" t="s">
        <v>280</v>
      </c>
      <c r="D234" s="1">
        <v>4.95</v>
      </c>
      <c r="E234">
        <v>41.25</v>
      </c>
      <c r="F234">
        <v>21.25</v>
      </c>
      <c r="G234">
        <v>37.5</v>
      </c>
      <c r="H234" s="1" t="s">
        <v>89</v>
      </c>
      <c r="I234" s="1">
        <v>18</v>
      </c>
      <c r="J234">
        <v>1696</v>
      </c>
      <c r="K234">
        <f t="shared" si="27"/>
        <v>2.1157684630738522</v>
      </c>
      <c r="L234">
        <v>243.5</v>
      </c>
      <c r="M234">
        <f t="shared" si="28"/>
        <v>0.5008227067050597</v>
      </c>
      <c r="N234">
        <v>0.9893</v>
      </c>
      <c r="O234">
        <f t="shared" si="29"/>
        <v>0.0015971908298353247</v>
      </c>
      <c r="P234">
        <v>61.17</v>
      </c>
      <c r="Q234">
        <f t="shared" si="30"/>
        <v>0.0782225063938619</v>
      </c>
      <c r="R234">
        <v>13.02</v>
      </c>
      <c r="S234">
        <f t="shared" si="31"/>
        <v>0.009955650711117908</v>
      </c>
      <c r="T234">
        <v>64.55</v>
      </c>
      <c r="U234">
        <f t="shared" si="32"/>
        <v>0.058745904623225334</v>
      </c>
      <c r="V234">
        <v>0</v>
      </c>
      <c r="W234">
        <f t="shared" si="33"/>
        <v>0</v>
      </c>
      <c r="X234">
        <v>2.568</v>
      </c>
      <c r="Y234">
        <f t="shared" si="34"/>
        <v>0.011877890841813137</v>
      </c>
      <c r="Z234">
        <v>36.29</v>
      </c>
      <c r="AA234">
        <f t="shared" si="35"/>
        <v>0.07892561983471075</v>
      </c>
      <c r="AB234" s="1"/>
      <c r="AC234" s="1"/>
    </row>
    <row r="235" spans="1:29" ht="12">
      <c r="A235" s="1" t="s">
        <v>189</v>
      </c>
      <c r="B235" s="1" t="s">
        <v>285</v>
      </c>
      <c r="C235" s="1" t="s">
        <v>281</v>
      </c>
      <c r="D235" s="1">
        <v>4</v>
      </c>
      <c r="E235">
        <v>43.75</v>
      </c>
      <c r="F235">
        <v>12.5</v>
      </c>
      <c r="G235">
        <v>43.75</v>
      </c>
      <c r="H235" s="1" t="s">
        <v>95</v>
      </c>
      <c r="I235" s="1">
        <v>1</v>
      </c>
      <c r="J235">
        <v>342.5</v>
      </c>
      <c r="K235">
        <f t="shared" si="27"/>
        <v>0.4272704590818363</v>
      </c>
      <c r="L235">
        <v>40.71</v>
      </c>
      <c r="M235">
        <f t="shared" si="28"/>
        <v>0.0837309749074455</v>
      </c>
      <c r="N235">
        <v>2.756</v>
      </c>
      <c r="O235">
        <f t="shared" si="29"/>
        <v>0.004449467226348079</v>
      </c>
      <c r="P235">
        <v>52.58</v>
      </c>
      <c r="Q235">
        <f t="shared" si="30"/>
        <v>0.06723785166240409</v>
      </c>
      <c r="R235">
        <v>7.056</v>
      </c>
      <c r="S235">
        <f t="shared" si="31"/>
        <v>0.005395320385380028</v>
      </c>
      <c r="T235">
        <v>23.02</v>
      </c>
      <c r="U235">
        <f t="shared" si="32"/>
        <v>0.020950127411721878</v>
      </c>
      <c r="V235">
        <v>0.0376</v>
      </c>
      <c r="W235">
        <f t="shared" si="33"/>
        <v>2.9583005507474432E-05</v>
      </c>
      <c r="X235">
        <v>1.436</v>
      </c>
      <c r="Y235">
        <f t="shared" si="34"/>
        <v>0.006641998149861239</v>
      </c>
      <c r="Z235">
        <v>28.85</v>
      </c>
      <c r="AA235">
        <f t="shared" si="35"/>
        <v>0.06274467159634624</v>
      </c>
      <c r="AB235" s="1"/>
      <c r="AC235" s="1"/>
    </row>
    <row r="236" spans="1:29" ht="12">
      <c r="A236" s="1" t="s">
        <v>189</v>
      </c>
      <c r="B236" s="1" t="s">
        <v>285</v>
      </c>
      <c r="C236" s="1" t="s">
        <v>282</v>
      </c>
      <c r="D236" s="1">
        <v>3.95</v>
      </c>
      <c r="E236">
        <v>50</v>
      </c>
      <c r="F236">
        <v>10</v>
      </c>
      <c r="G236">
        <v>40</v>
      </c>
      <c r="H236" s="1" t="s">
        <v>60</v>
      </c>
      <c r="I236" s="1">
        <v>4</v>
      </c>
      <c r="J236">
        <v>171.8</v>
      </c>
      <c r="K236">
        <f t="shared" si="27"/>
        <v>0.21432135728542914</v>
      </c>
      <c r="L236">
        <v>41.44</v>
      </c>
      <c r="M236">
        <f t="shared" si="28"/>
        <v>0.08523241464417934</v>
      </c>
      <c r="N236">
        <v>0.983</v>
      </c>
      <c r="O236">
        <f t="shared" si="29"/>
        <v>0.0015870196964804652</v>
      </c>
      <c r="P236">
        <v>56.36</v>
      </c>
      <c r="Q236">
        <f t="shared" si="30"/>
        <v>0.07207161125319693</v>
      </c>
      <c r="R236">
        <v>5.488</v>
      </c>
      <c r="S236">
        <f t="shared" si="31"/>
        <v>0.0041963602997400215</v>
      </c>
      <c r="T236">
        <v>29.75</v>
      </c>
      <c r="U236">
        <f t="shared" si="32"/>
        <v>0.027074990899162724</v>
      </c>
      <c r="V236">
        <v>0</v>
      </c>
      <c r="W236">
        <f t="shared" si="33"/>
        <v>0</v>
      </c>
      <c r="X236">
        <v>1.828</v>
      </c>
      <c r="Y236">
        <f t="shared" si="34"/>
        <v>0.00845513413506013</v>
      </c>
      <c r="Z236">
        <v>28</v>
      </c>
      <c r="AA236">
        <f t="shared" si="35"/>
        <v>0.06089604175728578</v>
      </c>
      <c r="AB236" s="1"/>
      <c r="AC236" s="1"/>
    </row>
    <row r="237" spans="1:29" ht="12">
      <c r="A237" s="1" t="s">
        <v>189</v>
      </c>
      <c r="B237" s="1" t="s">
        <v>285</v>
      </c>
      <c r="C237" s="1" t="s">
        <v>283</v>
      </c>
      <c r="D237" s="1">
        <v>3.81</v>
      </c>
      <c r="E237">
        <v>47.5</v>
      </c>
      <c r="F237">
        <v>7.5</v>
      </c>
      <c r="G237">
        <v>45</v>
      </c>
      <c r="H237" s="1" t="s">
        <v>60</v>
      </c>
      <c r="I237" s="1">
        <v>7</v>
      </c>
      <c r="J237">
        <v>117.6</v>
      </c>
      <c r="K237">
        <f t="shared" si="27"/>
        <v>0.1467065868263473</v>
      </c>
      <c r="L237">
        <v>34.31</v>
      </c>
      <c r="M237">
        <f t="shared" si="28"/>
        <v>0.07056766762649117</v>
      </c>
      <c r="N237">
        <v>0.1299</v>
      </c>
      <c r="O237">
        <f t="shared" si="29"/>
        <v>0.00020971908298353246</v>
      </c>
      <c r="P237">
        <v>39.39</v>
      </c>
      <c r="Q237">
        <f t="shared" si="30"/>
        <v>0.05037084398976983</v>
      </c>
      <c r="R237">
        <v>6.379</v>
      </c>
      <c r="S237">
        <f t="shared" si="31"/>
        <v>0.004877657134118366</v>
      </c>
      <c r="T237">
        <v>16.28</v>
      </c>
      <c r="U237">
        <f t="shared" si="32"/>
        <v>0.014816163087004005</v>
      </c>
      <c r="V237">
        <v>0</v>
      </c>
      <c r="W237">
        <f t="shared" si="33"/>
        <v>0</v>
      </c>
      <c r="X237">
        <v>0.0866</v>
      </c>
      <c r="Y237">
        <f t="shared" si="34"/>
        <v>0.0004005550416281221</v>
      </c>
      <c r="Z237">
        <v>24.45</v>
      </c>
      <c r="AA237">
        <f t="shared" si="35"/>
        <v>0.053175293605915615</v>
      </c>
      <c r="AB237" s="1"/>
      <c r="AC237" s="1"/>
    </row>
    <row r="238" spans="1:29" ht="12">
      <c r="A238" s="1" t="s">
        <v>189</v>
      </c>
      <c r="B238" s="1" t="s">
        <v>285</v>
      </c>
      <c r="C238" s="1" t="s">
        <v>55</v>
      </c>
      <c r="D238" s="1">
        <v>4.02</v>
      </c>
      <c r="E238">
        <v>43.75</v>
      </c>
      <c r="F238">
        <v>11.25</v>
      </c>
      <c r="G238">
        <v>45</v>
      </c>
      <c r="H238" s="1" t="s">
        <v>95</v>
      </c>
      <c r="I238" s="1">
        <v>13</v>
      </c>
      <c r="J238">
        <v>140.6</v>
      </c>
      <c r="K238">
        <f t="shared" si="27"/>
        <v>0.1753992015968064</v>
      </c>
      <c r="L238">
        <v>35</v>
      </c>
      <c r="M238">
        <f t="shared" si="28"/>
        <v>0.07198683669271905</v>
      </c>
      <c r="N238">
        <v>1.036</v>
      </c>
      <c r="O238">
        <f t="shared" si="29"/>
        <v>0.0016725863739102359</v>
      </c>
      <c r="P238">
        <v>46.75</v>
      </c>
      <c r="Q238">
        <f t="shared" si="30"/>
        <v>0.059782608695652176</v>
      </c>
      <c r="R238">
        <v>6.495</v>
      </c>
      <c r="S238">
        <f t="shared" si="31"/>
        <v>0.004966355711882551</v>
      </c>
      <c r="T238">
        <v>15.16</v>
      </c>
      <c r="U238">
        <f t="shared" si="32"/>
        <v>0.013796869311976703</v>
      </c>
      <c r="V238">
        <v>0</v>
      </c>
      <c r="W238">
        <f t="shared" si="33"/>
        <v>0</v>
      </c>
      <c r="X238">
        <v>1.959</v>
      </c>
      <c r="Y238">
        <f t="shared" si="34"/>
        <v>0.009061054579093432</v>
      </c>
      <c r="Z238">
        <v>28.55</v>
      </c>
      <c r="AA238">
        <f t="shared" si="35"/>
        <v>0.06209221400608961</v>
      </c>
      <c r="AB238" s="1"/>
      <c r="AC238" s="1"/>
    </row>
    <row r="239" spans="1:29" ht="12">
      <c r="A239" s="1" t="s">
        <v>189</v>
      </c>
      <c r="B239" s="1" t="s">
        <v>197</v>
      </c>
      <c r="C239" s="1" t="s">
        <v>56</v>
      </c>
      <c r="D239" s="1">
        <v>4.49</v>
      </c>
      <c r="E239">
        <v>45</v>
      </c>
      <c r="F239">
        <v>12.5</v>
      </c>
      <c r="G239">
        <v>42.5</v>
      </c>
      <c r="H239" s="1" t="s">
        <v>60</v>
      </c>
      <c r="I239" s="1">
        <v>7</v>
      </c>
      <c r="J239">
        <v>795.4</v>
      </c>
      <c r="K239">
        <f t="shared" si="27"/>
        <v>0.9922654690618762</v>
      </c>
      <c r="L239">
        <v>63.63</v>
      </c>
      <c r="M239">
        <f t="shared" si="28"/>
        <v>0.13087206910736324</v>
      </c>
      <c r="N239">
        <v>1.443</v>
      </c>
      <c r="O239">
        <f t="shared" si="29"/>
        <v>0.0023296738779464</v>
      </c>
      <c r="P239">
        <v>41.4</v>
      </c>
      <c r="Q239">
        <f t="shared" si="30"/>
        <v>0.052941176470588235</v>
      </c>
      <c r="R239">
        <v>5.271</v>
      </c>
      <c r="S239">
        <f t="shared" si="31"/>
        <v>0.0040304327878880565</v>
      </c>
      <c r="T239">
        <v>110</v>
      </c>
      <c r="U239">
        <f t="shared" si="32"/>
        <v>0.10010921004732436</v>
      </c>
      <c r="V239">
        <v>0</v>
      </c>
      <c r="W239">
        <f t="shared" si="33"/>
        <v>0</v>
      </c>
      <c r="X239">
        <v>2.22</v>
      </c>
      <c r="Y239">
        <f t="shared" si="34"/>
        <v>0.010268270120259021</v>
      </c>
      <c r="Z239">
        <v>32.37</v>
      </c>
      <c r="AA239">
        <f t="shared" si="35"/>
        <v>0.07040017398869074</v>
      </c>
      <c r="AB239" s="1"/>
      <c r="AC239" s="1"/>
    </row>
    <row r="240" spans="1:29" ht="12">
      <c r="A240" s="1" t="s">
        <v>189</v>
      </c>
      <c r="B240" s="1" t="s">
        <v>190</v>
      </c>
      <c r="C240" s="1" t="s">
        <v>57</v>
      </c>
      <c r="D240" s="1">
        <v>4.29</v>
      </c>
      <c r="E240">
        <v>42.5</v>
      </c>
      <c r="F240">
        <v>25</v>
      </c>
      <c r="G240">
        <v>32.5</v>
      </c>
      <c r="H240" s="1" t="s">
        <v>89</v>
      </c>
      <c r="I240" s="1">
        <v>1</v>
      </c>
      <c r="J240">
        <v>404.4</v>
      </c>
      <c r="K240">
        <f t="shared" si="27"/>
        <v>0.5044910179640718</v>
      </c>
      <c r="L240">
        <v>95.96</v>
      </c>
      <c r="M240">
        <f t="shared" si="28"/>
        <v>0.1973673385438091</v>
      </c>
      <c r="N240">
        <v>2.068</v>
      </c>
      <c r="O240">
        <f t="shared" si="29"/>
        <v>0.003338714885372942</v>
      </c>
      <c r="P240">
        <v>60.15</v>
      </c>
      <c r="Q240">
        <f t="shared" si="30"/>
        <v>0.07691815856777494</v>
      </c>
      <c r="R240">
        <v>5.704</v>
      </c>
      <c r="S240">
        <f t="shared" si="31"/>
        <v>0.004361523168680226</v>
      </c>
      <c r="T240">
        <v>280.1</v>
      </c>
      <c r="U240">
        <f t="shared" si="32"/>
        <v>0.25491445212959596</v>
      </c>
      <c r="V240">
        <v>1.103</v>
      </c>
      <c r="W240">
        <f t="shared" si="33"/>
        <v>0.0008678206136900078</v>
      </c>
      <c r="X240">
        <v>2.438</v>
      </c>
      <c r="Y240">
        <f t="shared" si="34"/>
        <v>0.011276595744680852</v>
      </c>
      <c r="Z240">
        <v>30.79</v>
      </c>
      <c r="AA240">
        <f t="shared" si="35"/>
        <v>0.06696389734667246</v>
      </c>
      <c r="AB240" s="1"/>
      <c r="AC240" s="1"/>
    </row>
    <row r="241" spans="1:29" ht="12">
      <c r="A241" s="1" t="s">
        <v>189</v>
      </c>
      <c r="B241" s="1" t="s">
        <v>190</v>
      </c>
      <c r="C241" s="1" t="s">
        <v>58</v>
      </c>
      <c r="D241" s="1">
        <v>4.29</v>
      </c>
      <c r="E241">
        <v>22.5</v>
      </c>
      <c r="F241">
        <v>37.5</v>
      </c>
      <c r="G241">
        <v>40</v>
      </c>
      <c r="H241" s="1" t="s">
        <v>95</v>
      </c>
      <c r="I241" s="1">
        <v>0</v>
      </c>
      <c r="J241">
        <v>916.4</v>
      </c>
      <c r="K241">
        <f t="shared" si="27"/>
        <v>1.1432135728542914</v>
      </c>
      <c r="L241">
        <v>184.8</v>
      </c>
      <c r="M241">
        <f t="shared" si="28"/>
        <v>0.3800904977375566</v>
      </c>
      <c r="N241">
        <v>10.84</v>
      </c>
      <c r="O241">
        <f t="shared" si="29"/>
        <v>0.01750080723280594</v>
      </c>
      <c r="P241">
        <v>87.41</v>
      </c>
      <c r="Q241">
        <f t="shared" si="30"/>
        <v>0.11177749360613812</v>
      </c>
      <c r="R241">
        <v>13.66</v>
      </c>
      <c r="S241">
        <f t="shared" si="31"/>
        <v>0.010445022174644441</v>
      </c>
      <c r="T241">
        <v>258.2</v>
      </c>
      <c r="U241">
        <f t="shared" si="32"/>
        <v>0.23498361849290134</v>
      </c>
      <c r="V241">
        <v>2.25</v>
      </c>
      <c r="W241">
        <f t="shared" si="33"/>
        <v>0.0017702596380802518</v>
      </c>
      <c r="X241">
        <v>1.61</v>
      </c>
      <c r="Y241">
        <f t="shared" si="34"/>
        <v>0.007446808510638298</v>
      </c>
      <c r="Z241">
        <v>37.94</v>
      </c>
      <c r="AA241">
        <f t="shared" si="35"/>
        <v>0.08251413658112222</v>
      </c>
      <c r="AB241" s="1"/>
      <c r="AC241" s="1"/>
    </row>
    <row r="242" spans="1:29" ht="12">
      <c r="A242" s="1" t="s">
        <v>189</v>
      </c>
      <c r="B242" s="1" t="s">
        <v>190</v>
      </c>
      <c r="C242" s="1" t="s">
        <v>59</v>
      </c>
      <c r="D242" s="1">
        <v>5</v>
      </c>
      <c r="E242">
        <v>28.75</v>
      </c>
      <c r="F242">
        <v>31.25</v>
      </c>
      <c r="G242">
        <v>40</v>
      </c>
      <c r="H242" s="1" t="s">
        <v>95</v>
      </c>
      <c r="I242" s="1">
        <v>2</v>
      </c>
      <c r="J242">
        <v>273.7</v>
      </c>
      <c r="K242">
        <f t="shared" si="27"/>
        <v>0.34144211576846306</v>
      </c>
      <c r="L242">
        <v>91.17</v>
      </c>
      <c r="M242">
        <f t="shared" si="28"/>
        <v>0.18751542575071986</v>
      </c>
      <c r="N242">
        <v>1.156</v>
      </c>
      <c r="O242">
        <f t="shared" si="29"/>
        <v>0.0018663222473361317</v>
      </c>
      <c r="P242">
        <v>72.19</v>
      </c>
      <c r="Q242">
        <f t="shared" si="30"/>
        <v>0.0923145780051151</v>
      </c>
      <c r="R242">
        <v>6.255</v>
      </c>
      <c r="S242">
        <f t="shared" si="31"/>
        <v>0.0047828414130601</v>
      </c>
      <c r="T242">
        <v>355.1</v>
      </c>
      <c r="U242">
        <f t="shared" si="32"/>
        <v>0.3231707317073171</v>
      </c>
      <c r="V242">
        <v>1.125</v>
      </c>
      <c r="W242">
        <f t="shared" si="33"/>
        <v>0.0008851298190401259</v>
      </c>
      <c r="X242">
        <v>2.002</v>
      </c>
      <c r="Y242">
        <f t="shared" si="34"/>
        <v>0.009259944495837186</v>
      </c>
      <c r="Z242">
        <v>33.44</v>
      </c>
      <c r="AA242">
        <f t="shared" si="35"/>
        <v>0.07272727272727272</v>
      </c>
      <c r="AB242" s="1"/>
      <c r="AC242" s="1"/>
    </row>
    <row r="243" spans="12:29" ht="12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2:29" ht="12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2:29" ht="12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2:29" ht="12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2:29" ht="12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2:29" ht="12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2:29" ht="12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2:29" ht="12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2:29" ht="12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2:29" ht="12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2:29" ht="12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2:29" ht="12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2:29" ht="12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2:29" ht="12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2:29" ht="12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2:29" ht="12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2:29" ht="12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2:29" ht="12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2:29" ht="12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2:29" ht="12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2:29" ht="12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2:29" ht="12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2:29" ht="12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2:29" ht="12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2:29" ht="12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2:29" ht="12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2:29" ht="12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2:29" ht="12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2:29" ht="12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2:29" ht="12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2:29" ht="12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2:29" ht="12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2:29" ht="12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2:25" ht="12">
      <c r="L276" s="1"/>
      <c r="M276" s="1"/>
      <c r="X276" s="1"/>
      <c r="Y276" s="1"/>
    </row>
    <row r="277" spans="24:25" ht="12">
      <c r="X277" s="1"/>
      <c r="Y277" s="1"/>
    </row>
    <row r="278" spans="24:25" ht="12">
      <c r="X278" s="1"/>
      <c r="Y278" s="1"/>
    </row>
    <row r="279" spans="24:25" ht="12">
      <c r="X279" s="1"/>
      <c r="Y279" s="1"/>
    </row>
    <row r="280" spans="24:25" ht="12">
      <c r="X280" s="1"/>
      <c r="Y280" s="1"/>
    </row>
    <row r="281" spans="24:25" ht="12">
      <c r="X281" s="1"/>
      <c r="Y281" s="1"/>
    </row>
    <row r="282" spans="24:25" ht="12">
      <c r="X282" s="1"/>
      <c r="Y282" s="1"/>
    </row>
    <row r="283" spans="24:25" ht="12">
      <c r="X283" s="1"/>
      <c r="Y283" s="1"/>
    </row>
    <row r="284" spans="24:25" ht="12">
      <c r="X284" s="1"/>
      <c r="Y284" s="1"/>
    </row>
    <row r="285" spans="24:25" ht="12">
      <c r="X285" s="1"/>
      <c r="Y285" s="1"/>
    </row>
    <row r="286" spans="24:25" ht="12">
      <c r="X286" s="1"/>
      <c r="Y286" s="1"/>
    </row>
    <row r="287" spans="24:25" ht="12">
      <c r="X287" s="1"/>
      <c r="Y287" s="1"/>
    </row>
    <row r="288" spans="24:25" ht="12">
      <c r="X288" s="1"/>
      <c r="Y288" s="1"/>
    </row>
    <row r="289" spans="24:25" ht="12">
      <c r="X289" s="1"/>
      <c r="Y289" s="1"/>
    </row>
    <row r="290" spans="24:25" ht="12">
      <c r="X290" s="1"/>
      <c r="Y290" s="1"/>
    </row>
    <row r="291" spans="24:25" ht="12">
      <c r="X291" s="1"/>
      <c r="Y291" s="1"/>
    </row>
    <row r="292" spans="24:25" ht="12">
      <c r="X292" s="1"/>
      <c r="Y292" s="1"/>
    </row>
    <row r="293" spans="24:25" ht="12">
      <c r="X293" s="1"/>
      <c r="Y293" s="1"/>
    </row>
    <row r="294" spans="24:25" ht="12">
      <c r="X294" s="1"/>
      <c r="Y294" s="1"/>
    </row>
    <row r="295" spans="24:25" ht="12">
      <c r="X295" s="1"/>
      <c r="Y295" s="1"/>
    </row>
    <row r="296" spans="24:25" ht="12">
      <c r="X296" s="1"/>
      <c r="Y296" s="1"/>
    </row>
    <row r="297" spans="24:25" ht="12">
      <c r="X297" s="1"/>
      <c r="Y297" s="1"/>
    </row>
    <row r="298" spans="24:25" ht="12">
      <c r="X298" s="1"/>
      <c r="Y298" s="1"/>
    </row>
    <row r="299" spans="24:25" ht="12">
      <c r="X299" s="1"/>
      <c r="Y299" s="1"/>
    </row>
    <row r="300" spans="24:25" ht="12">
      <c r="X300" s="1"/>
      <c r="Y300" s="1"/>
    </row>
    <row r="301" spans="24:25" ht="12">
      <c r="X301" s="1"/>
      <c r="Y301" s="1"/>
    </row>
    <row r="302" spans="24:25" ht="12">
      <c r="X302" s="1"/>
      <c r="Y302" s="1"/>
    </row>
    <row r="303" spans="24:25" ht="12">
      <c r="X303" s="1"/>
      <c r="Y303" s="1"/>
    </row>
    <row r="304" spans="24:25" ht="12">
      <c r="X304" s="1"/>
      <c r="Y304" s="1"/>
    </row>
    <row r="305" spans="24:25" ht="12">
      <c r="X305" s="1"/>
      <c r="Y305" s="1"/>
    </row>
    <row r="306" spans="24:25" ht="12">
      <c r="X306" s="1"/>
      <c r="Y306" s="1"/>
    </row>
    <row r="307" spans="24:25" ht="12">
      <c r="X307" s="1"/>
      <c r="Y307" s="1"/>
    </row>
    <row r="308" spans="24:25" ht="12">
      <c r="X308" s="1"/>
      <c r="Y308" s="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21" sqref="N21"/>
    </sheetView>
  </sheetViews>
  <sheetFormatPr defaultColWidth="8.8515625" defaultRowHeight="12.75"/>
  <sheetData>
    <row r="47" ht="13.5" customHeight="1"/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Florida International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Julissa Roncal</dc:creator>
  <cp:keywords/>
  <dc:description/>
  <cp:lastModifiedBy>Julissa Roncal</cp:lastModifiedBy>
  <dcterms:created xsi:type="dcterms:W3CDTF">2004-04-25T22:36:36Z</dcterms:created>
  <dcterms:modified xsi:type="dcterms:W3CDTF">2014-01-30T16:51:57Z</dcterms:modified>
  <cp:category/>
  <cp:version/>
  <cp:contentType/>
  <cp:contentStatus/>
</cp:coreProperties>
</file>